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ysuprod-my.sharepoint.com/personal/xmin_ysu_edu/Documents/Documents/YSU/Research/AS/Talaromyces_marneffei/conference/"/>
    </mc:Choice>
  </mc:AlternateContent>
  <xr:revisionPtr revIDLastSave="1" documentId="8_{91267B33-AE35-4CCB-8DD3-69BE86760D84}" xr6:coauthVersionLast="47" xr6:coauthVersionMax="47" xr10:uidLastSave="{CADC3B8A-A58D-41D8-A157-2EB4DE772F25}"/>
  <bookViews>
    <workbookView xWindow="1125" yWindow="1125" windowWidth="22935" windowHeight="13560" tabRatio="500" xr2:uid="{00000000-000D-0000-FFFF-FFFF00000000}"/>
  </bookViews>
  <sheets>
    <sheet name="Supp_Table1" sheetId="1" r:id="rId1"/>
    <sheet name="Supp_Table1.2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41" i="2" l="1"/>
  <c r="C41" i="2"/>
  <c r="M26" i="2"/>
  <c r="K26" i="2"/>
  <c r="J26" i="2"/>
  <c r="I26" i="2"/>
  <c r="H26" i="2"/>
  <c r="G26" i="2"/>
  <c r="F26" i="2"/>
  <c r="E26" i="2"/>
  <c r="D26" i="2"/>
  <c r="C26" i="2"/>
  <c r="B26" i="2"/>
  <c r="M25" i="2"/>
  <c r="K25" i="2"/>
  <c r="J25" i="2"/>
  <c r="I25" i="2"/>
  <c r="H25" i="2"/>
  <c r="G25" i="2"/>
  <c r="F25" i="2"/>
  <c r="E25" i="2"/>
  <c r="D25" i="2"/>
  <c r="C25" i="2"/>
  <c r="B25" i="2"/>
  <c r="M24" i="2"/>
  <c r="K24" i="2"/>
  <c r="J24" i="2"/>
  <c r="I24" i="2"/>
  <c r="H24" i="2"/>
  <c r="G24" i="2"/>
  <c r="F24" i="2"/>
  <c r="E24" i="2"/>
  <c r="D24" i="2"/>
  <c r="C24" i="2"/>
  <c r="B24" i="2"/>
  <c r="M23" i="2"/>
  <c r="K23" i="2"/>
  <c r="J23" i="2"/>
  <c r="I23" i="2"/>
  <c r="H23" i="2"/>
  <c r="G23" i="2"/>
  <c r="F23" i="2"/>
  <c r="E23" i="2"/>
  <c r="D23" i="2"/>
  <c r="C23" i="2"/>
  <c r="B23" i="2"/>
  <c r="M22" i="2"/>
  <c r="K22" i="2"/>
  <c r="J22" i="2"/>
  <c r="I22" i="2"/>
  <c r="H22" i="2"/>
  <c r="G22" i="2"/>
  <c r="F22" i="2"/>
  <c r="E22" i="2"/>
  <c r="D22" i="2"/>
  <c r="C22" i="2"/>
  <c r="B22" i="2"/>
  <c r="M21" i="2"/>
  <c r="K21" i="2"/>
  <c r="J21" i="2"/>
  <c r="I21" i="2"/>
  <c r="H21" i="2"/>
  <c r="G21" i="2"/>
  <c r="F21" i="2"/>
  <c r="E21" i="2"/>
  <c r="D21" i="2"/>
  <c r="C21" i="2"/>
  <c r="B21" i="2"/>
  <c r="M20" i="2"/>
  <c r="K20" i="2"/>
  <c r="J20" i="2"/>
  <c r="I20" i="2"/>
  <c r="H20" i="2"/>
  <c r="G20" i="2"/>
  <c r="F20" i="2"/>
  <c r="E20" i="2"/>
  <c r="D20" i="2"/>
  <c r="C20" i="2"/>
  <c r="B20" i="2"/>
  <c r="M19" i="2"/>
  <c r="K19" i="2"/>
  <c r="J19" i="2"/>
  <c r="I19" i="2"/>
  <c r="H19" i="2"/>
  <c r="G19" i="2"/>
  <c r="F19" i="2"/>
  <c r="E19" i="2"/>
  <c r="D19" i="2"/>
  <c r="C19" i="2"/>
  <c r="B19" i="2"/>
  <c r="K13" i="2"/>
  <c r="K27" i="2" s="1"/>
  <c r="J13" i="2"/>
  <c r="J27" i="2" s="1"/>
  <c r="I13" i="2"/>
  <c r="I27" i="2" s="1"/>
  <c r="H13" i="2"/>
  <c r="H27" i="2" s="1"/>
  <c r="G13" i="2"/>
  <c r="G27" i="2" s="1"/>
  <c r="F13" i="2"/>
  <c r="F27" i="2" s="1"/>
  <c r="E13" i="2"/>
  <c r="E27" i="2" s="1"/>
  <c r="D13" i="2"/>
  <c r="D27" i="2" s="1"/>
  <c r="C13" i="2"/>
  <c r="C27" i="2" s="1"/>
  <c r="B13" i="2"/>
  <c r="B27" i="2" s="1"/>
  <c r="K136" i="1"/>
  <c r="J136" i="1"/>
  <c r="M136" i="1" s="1"/>
  <c r="N136" i="1" s="1"/>
  <c r="I136" i="1"/>
  <c r="H136" i="1"/>
  <c r="G136" i="1"/>
  <c r="F136" i="1"/>
  <c r="E136" i="1"/>
  <c r="D136" i="1"/>
  <c r="C136" i="1"/>
  <c r="B136" i="1"/>
  <c r="K123" i="1"/>
  <c r="J123" i="1"/>
  <c r="I123" i="1"/>
  <c r="H123" i="1"/>
  <c r="G123" i="1"/>
  <c r="F123" i="1"/>
  <c r="E123" i="1"/>
  <c r="D123" i="1"/>
  <c r="C123" i="1"/>
  <c r="M123" i="1" s="1"/>
  <c r="N123" i="1" s="1"/>
  <c r="B123" i="1"/>
  <c r="N122" i="1"/>
  <c r="M122" i="1"/>
  <c r="N121" i="1"/>
  <c r="M121" i="1"/>
  <c r="N120" i="1"/>
  <c r="M120" i="1"/>
  <c r="M119" i="1"/>
  <c r="N119" i="1" s="1"/>
  <c r="K116" i="1"/>
  <c r="J116" i="1"/>
  <c r="I116" i="1"/>
  <c r="H116" i="1"/>
  <c r="G116" i="1"/>
  <c r="F116" i="1"/>
  <c r="E116" i="1"/>
  <c r="D116" i="1"/>
  <c r="C116" i="1"/>
  <c r="M116" i="1" s="1"/>
  <c r="N116" i="1" s="1"/>
  <c r="B116" i="1"/>
  <c r="N115" i="1"/>
  <c r="M115" i="1"/>
  <c r="N114" i="1"/>
  <c r="M114" i="1"/>
  <c r="N113" i="1"/>
  <c r="M113" i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N105" i="1"/>
  <c r="M105" i="1"/>
  <c r="N104" i="1"/>
  <c r="M104" i="1"/>
  <c r="N103" i="1"/>
  <c r="M103" i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N95" i="1"/>
  <c r="M95" i="1"/>
  <c r="N94" i="1"/>
  <c r="M94" i="1"/>
  <c r="N93" i="1"/>
  <c r="M93" i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N85" i="1"/>
  <c r="M85" i="1"/>
  <c r="N84" i="1"/>
  <c r="M84" i="1"/>
  <c r="N83" i="1"/>
  <c r="M83" i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N75" i="1"/>
  <c r="M75" i="1"/>
  <c r="N74" i="1"/>
  <c r="M74" i="1"/>
  <c r="N73" i="1"/>
  <c r="M73" i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N65" i="1"/>
  <c r="M65" i="1"/>
  <c r="N64" i="1"/>
  <c r="M64" i="1"/>
  <c r="N63" i="1"/>
  <c r="M63" i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N53" i="1"/>
  <c r="M53" i="1"/>
  <c r="K53" i="1"/>
  <c r="J53" i="1"/>
  <c r="I53" i="1"/>
  <c r="H53" i="1"/>
  <c r="G53" i="1"/>
  <c r="F53" i="1"/>
  <c r="E53" i="1"/>
  <c r="D53" i="1"/>
  <c r="C53" i="1"/>
  <c r="B53" i="1"/>
  <c r="M52" i="1"/>
  <c r="N52" i="1" s="1"/>
  <c r="M51" i="1"/>
  <c r="N51" i="1" s="1"/>
  <c r="M50" i="1"/>
  <c r="N50" i="1" s="1"/>
  <c r="K47" i="1"/>
  <c r="M47" i="1" s="1"/>
  <c r="N47" i="1" s="1"/>
  <c r="J47" i="1"/>
  <c r="I47" i="1"/>
  <c r="H47" i="1"/>
  <c r="G47" i="1"/>
  <c r="F47" i="1"/>
  <c r="E47" i="1"/>
  <c r="D47" i="1"/>
  <c r="C47" i="1"/>
  <c r="B47" i="1"/>
  <c r="M46" i="1"/>
  <c r="N46" i="1" s="1"/>
  <c r="M45" i="1"/>
  <c r="N45" i="1" s="1"/>
  <c r="M44" i="1"/>
  <c r="N44" i="1" s="1"/>
  <c r="K41" i="1"/>
  <c r="J41" i="1"/>
  <c r="M41" i="1" s="1"/>
  <c r="N41" i="1" s="1"/>
  <c r="I41" i="1"/>
  <c r="H41" i="1"/>
  <c r="G41" i="1"/>
  <c r="F41" i="1"/>
  <c r="E41" i="1"/>
  <c r="D41" i="1"/>
  <c r="C41" i="1"/>
  <c r="B41" i="1"/>
  <c r="M40" i="1"/>
  <c r="N40" i="1" s="1"/>
  <c r="M39" i="1"/>
  <c r="N39" i="1" s="1"/>
  <c r="M38" i="1"/>
  <c r="N38" i="1" s="1"/>
  <c r="M37" i="1"/>
  <c r="N37" i="1" s="1"/>
  <c r="K34" i="1"/>
  <c r="J34" i="1"/>
  <c r="M34" i="1" s="1"/>
  <c r="N34" i="1" s="1"/>
  <c r="I34" i="1"/>
  <c r="H34" i="1"/>
  <c r="G34" i="1"/>
  <c r="F34" i="1"/>
  <c r="E34" i="1"/>
  <c r="D34" i="1"/>
  <c r="C34" i="1"/>
  <c r="B34" i="1"/>
  <c r="M33" i="1"/>
  <c r="N33" i="1" s="1"/>
  <c r="M32" i="1"/>
  <c r="N32" i="1" s="1"/>
  <c r="M31" i="1"/>
  <c r="N31" i="1" s="1"/>
  <c r="M30" i="1"/>
  <c r="N30" i="1" s="1"/>
  <c r="K27" i="1"/>
  <c r="J27" i="1"/>
  <c r="M27" i="1" s="1"/>
  <c r="N27" i="1" s="1"/>
  <c r="I27" i="1"/>
  <c r="H27" i="1"/>
  <c r="G27" i="1"/>
  <c r="F27" i="1"/>
  <c r="E27" i="1"/>
  <c r="D27" i="1"/>
  <c r="C27" i="1"/>
  <c r="B27" i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N20" i="1"/>
  <c r="M20" i="1"/>
  <c r="N19" i="1"/>
  <c r="M19" i="1"/>
  <c r="K16" i="1"/>
  <c r="J16" i="1"/>
  <c r="I16" i="1"/>
  <c r="H16" i="1"/>
  <c r="G16" i="1"/>
  <c r="F16" i="1"/>
  <c r="E16" i="1"/>
  <c r="D16" i="1"/>
  <c r="C16" i="1"/>
  <c r="M16" i="1" s="1"/>
  <c r="N16" i="1" s="1"/>
  <c r="B16" i="1"/>
  <c r="M15" i="1"/>
  <c r="N15" i="1" s="1"/>
  <c r="M14" i="1"/>
  <c r="N14" i="1" s="1"/>
  <c r="N13" i="1"/>
  <c r="M13" i="1"/>
  <c r="N12" i="1"/>
  <c r="M12" i="1"/>
  <c r="N11" i="1"/>
  <c r="M11" i="1"/>
  <c r="M10" i="1"/>
  <c r="N10" i="1" s="1"/>
  <c r="M9" i="1"/>
  <c r="N9" i="1" s="1"/>
  <c r="M8" i="1"/>
  <c r="N8" i="1" s="1"/>
  <c r="M13" i="2" l="1"/>
  <c r="M27" i="2" l="1"/>
  <c r="N13" i="2"/>
</calcChain>
</file>

<file path=xl/sharedStrings.xml><?xml version="1.0" encoding="utf-8"?>
<sst xmlns="http://schemas.openxmlformats.org/spreadsheetml/2006/main" count="248" uniqueCount="150">
  <si>
    <t>Supplementary Table 1. Talaromyces marneffei RNA-seq mapping data</t>
  </si>
  <si>
    <t>Collected by Jack Min, Nov 2024</t>
  </si>
  <si>
    <t>Project ID: PRJNA431116, 8 RNA-seq samples, Reference of the project by Du et al. (2024) Frontier in Microbiol.  Paired, L=100 bp</t>
  </si>
  <si>
    <t xml:space="preserve">pairs aligned 0 times </t>
  </si>
  <si>
    <t>Aligned concordantly</t>
  </si>
  <si>
    <t xml:space="preserve">pairs aligned concordantly </t>
  </si>
  <si>
    <t xml:space="preserve">discordantly </t>
  </si>
  <si>
    <t>concordantly or discordantly; of these:</t>
  </si>
  <si>
    <t>overall alignment rate</t>
  </si>
  <si>
    <t>SRR ID</t>
  </si>
  <si>
    <t>Pairs</t>
  </si>
  <si>
    <t xml:space="preserve">1 time </t>
  </si>
  <si>
    <t>&gt; 1 time</t>
  </si>
  <si>
    <t>0 times</t>
  </si>
  <si>
    <t>1 time</t>
  </si>
  <si>
    <t>Fragment</t>
  </si>
  <si>
    <t>Frag (0 time)</t>
  </si>
  <si>
    <t>Frag (1 time)</t>
  </si>
  <si>
    <t>Frag (&gt;1 time)</t>
  </si>
  <si>
    <t>%</t>
  </si>
  <si>
    <t>mapped fragments</t>
  </si>
  <si>
    <t>SRR6516846</t>
  </si>
  <si>
    <t xml:space="preserve">      2607084 </t>
  </si>
  <si>
    <t>SRR6516847</t>
  </si>
  <si>
    <t>SRR6516853</t>
  </si>
  <si>
    <t>SRR6516852</t>
  </si>
  <si>
    <t>SRR6516850</t>
  </si>
  <si>
    <t>SRR6516851</t>
  </si>
  <si>
    <t>SRR6516848</t>
  </si>
  <si>
    <t>SRR6516849</t>
  </si>
  <si>
    <t>Total</t>
  </si>
  <si>
    <t>Project ID: PRJNA353903 , 8 RNA-seq samples, ref Lau (2018)  L=101 bp, paired</t>
  </si>
  <si>
    <t>SRR5028789</t>
  </si>
  <si>
    <t>SRR5028790</t>
  </si>
  <si>
    <t>SRR5028791</t>
  </si>
  <si>
    <t>PRJNA251718</t>
  </si>
  <si>
    <t>SRR5028793</t>
  </si>
  <si>
    <t>SRR6435885</t>
  </si>
  <si>
    <t>SRR6435889</t>
  </si>
  <si>
    <t>SRR6435878</t>
  </si>
  <si>
    <t>SRR6435879</t>
  </si>
  <si>
    <t>Project ID: PRJNA251718, 4 RNA-seq samples, paired, reference by Yang (2014) Plos Genet. L=90</t>
  </si>
  <si>
    <t>SRR1514346</t>
  </si>
  <si>
    <t>SRR1514345</t>
  </si>
  <si>
    <t>SRR1514319</t>
  </si>
  <si>
    <t>SRR1514322</t>
  </si>
  <si>
    <t>Project ID: PRJNA212740, 4 RNA-seq samples, paired, reference by Yang (2013), L = 90</t>
  </si>
  <si>
    <t>SRR941611</t>
  </si>
  <si>
    <t>SRR941610</t>
  </si>
  <si>
    <t>SRR941608</t>
  </si>
  <si>
    <t>SRR941609</t>
  </si>
  <si>
    <t>Project ID: PRJNA1041082, 3 samples, paired,  by Wangsanut et al. (2024) L=150</t>
  </si>
  <si>
    <t>SRR26846779</t>
  </si>
  <si>
    <t>SRR26846780</t>
  </si>
  <si>
    <t>SRR26846781</t>
  </si>
  <si>
    <t>Project ID: PRJNA1108869,  3 samples, paired,  by Dan et al. (2024) L=150</t>
  </si>
  <si>
    <t>SRR28959355</t>
  </si>
  <si>
    <t>SRR28959356</t>
  </si>
  <si>
    <t>SRR28959357</t>
  </si>
  <si>
    <t>Project ID: PRJNA970557 (Tanya is working on it), 60 samples, paired, by Du et al. (2024); L = 150</t>
  </si>
  <si>
    <t>SRR24475794</t>
  </si>
  <si>
    <t>SRR24475795</t>
  </si>
  <si>
    <t>SRR24475796</t>
  </si>
  <si>
    <t>SRR24475797</t>
  </si>
  <si>
    <t>SRR24475798</t>
  </si>
  <si>
    <t>96.71</t>
  </si>
  <si>
    <t>SRR24475799</t>
  </si>
  <si>
    <t>SRR24475800</t>
  </si>
  <si>
    <t>SRR24475801</t>
  </si>
  <si>
    <t>SRR24475802</t>
  </si>
  <si>
    <t>SRR24475803</t>
  </si>
  <si>
    <t>SRR24475804</t>
  </si>
  <si>
    <t>SRR24475805</t>
  </si>
  <si>
    <t>SRR24475806</t>
  </si>
  <si>
    <t>SRR24475807</t>
  </si>
  <si>
    <t>SRR24475808</t>
  </si>
  <si>
    <t>SRR24475809</t>
  </si>
  <si>
    <t>SRR24475810</t>
  </si>
  <si>
    <t>SRR24475811</t>
  </si>
  <si>
    <t>SRR24475812</t>
  </si>
  <si>
    <t>SRR24475813</t>
  </si>
  <si>
    <t>SRR24475814</t>
  </si>
  <si>
    <t>SRR24475815</t>
  </si>
  <si>
    <t>SRR24475816</t>
  </si>
  <si>
    <t>SRR24475817</t>
  </si>
  <si>
    <t>SRR24475818</t>
  </si>
  <si>
    <t>SRR24475819</t>
  </si>
  <si>
    <t>SRR24475820</t>
  </si>
  <si>
    <t>SRR24475821</t>
  </si>
  <si>
    <t>SRR24475822</t>
  </si>
  <si>
    <t>SRR24475823</t>
  </si>
  <si>
    <t>SRR24475824</t>
  </si>
  <si>
    <t>SRR24475825</t>
  </si>
  <si>
    <t>SRR24475826</t>
  </si>
  <si>
    <t>SRR24475827</t>
  </si>
  <si>
    <t>SRR24475828</t>
  </si>
  <si>
    <t>SRR24475829</t>
  </si>
  <si>
    <t>SRR24475830</t>
  </si>
  <si>
    <t>SRR24475831</t>
  </si>
  <si>
    <t>SRR24475832</t>
  </si>
  <si>
    <t>SRR24475833</t>
  </si>
  <si>
    <t>SRR24475834</t>
  </si>
  <si>
    <t>SRR24475835</t>
  </si>
  <si>
    <t>SRR24475836</t>
  </si>
  <si>
    <t>SRR24475837</t>
  </si>
  <si>
    <t>SRR24475838</t>
  </si>
  <si>
    <t>SRR24475839</t>
  </si>
  <si>
    <t>SRR24475840</t>
  </si>
  <si>
    <t>SRR24475841</t>
  </si>
  <si>
    <t>SRR24475842</t>
  </si>
  <si>
    <t>SRR24475843</t>
  </si>
  <si>
    <t>SRR24475844</t>
  </si>
  <si>
    <t>SRR24475845</t>
  </si>
  <si>
    <t>SRR24475846</t>
  </si>
  <si>
    <t>SRR24475847</t>
  </si>
  <si>
    <t>SRR24475848</t>
  </si>
  <si>
    <t>SRR24475849</t>
  </si>
  <si>
    <t>SRR24475850</t>
  </si>
  <si>
    <t>SRR24475851</t>
  </si>
  <si>
    <t>SRR24475852</t>
  </si>
  <si>
    <t>SRR24475853</t>
  </si>
  <si>
    <t>Project ID: PRJNA1163092,  4 samples, paired,  by Luo et al. (2025) L=150</t>
  </si>
  <si>
    <t>SRR31006956</t>
  </si>
  <si>
    <t>91.75</t>
  </si>
  <si>
    <t>SRR31006957</t>
  </si>
  <si>
    <t>SRR31006958</t>
  </si>
  <si>
    <t>SRR31006959</t>
  </si>
  <si>
    <t>Total for each project</t>
  </si>
  <si>
    <t>pairs aligned 0 times concordantly or discordantly; of these:</t>
  </si>
  <si>
    <t>discordantly 1 time</t>
  </si>
  <si>
    <t>PRJNA431116</t>
  </si>
  <si>
    <t>PRJNA353903</t>
  </si>
  <si>
    <t>PRJNA212740</t>
  </si>
  <si>
    <t>PRJNA1041082</t>
  </si>
  <si>
    <t>PRJNA1108869</t>
  </si>
  <si>
    <t>PRJNA970557</t>
  </si>
  <si>
    <t>PRJNA1163092</t>
  </si>
  <si>
    <t>Summary of Tmar mapping</t>
  </si>
  <si>
    <t>Pairs (million)</t>
  </si>
  <si>
    <t>Pairs discordantly</t>
  </si>
  <si>
    <t>Mates of pairs aligned</t>
  </si>
  <si>
    <t xml:space="preserve">Total </t>
  </si>
  <si>
    <t>Overall mapping</t>
  </si>
  <si>
    <t>&gt;1 time</t>
  </si>
  <si>
    <t>mapped mates</t>
  </si>
  <si>
    <t>rate (%)</t>
  </si>
  <si>
    <t>million</t>
  </si>
  <si>
    <t>AS events</t>
  </si>
  <si>
    <t>Su</t>
  </si>
  <si>
    <t xml:space="preserve">Supplement Figure 1.  Correlation of total mapped mates and total identified alternative splicing events in T. marneffei.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</si>
</sst>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  <family val="2"/>
    </font>
    <font>
      <sz val="6.4"/>
      <color rgb="FF3D3D3D"/>
      <name val="Ubuntu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1" fontId="0" fillId="2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0" fontId="0" fillId="2" borderId="0" xfId="0" applyNumberFormat="1" applyFill="1" applyAlignment="1">
      <alignment horizontal="center"/>
    </xf>
    <xf numFmtId="10" fontId="0" fillId="0" borderId="0" xfId="0" applyNumberFormat="1" applyAlignment="1">
      <alignment horizontal="center"/>
    </xf>
    <xf numFmtId="0" fontId="0" fillId="3" borderId="0" xfId="0" applyFill="1"/>
    <xf numFmtId="4" fontId="0" fillId="2" borderId="0" xfId="0" applyNumberFormat="1" applyFill="1" applyAlignment="1">
      <alignment horizontal="center"/>
    </xf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D3D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mapped mates vs total AS events in different projects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3117825896762906"/>
          <c:y val="0.1825"/>
          <c:w val="0.66369597550306214"/>
          <c:h val="0.64960868527797666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[1]Sheet1!$M$31</c:f>
              <c:strCache>
                <c:ptCount val="1"/>
                <c:pt idx="0">
                  <c:v>AS events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5.0712598425196848E-2"/>
                  <c:y val="0.3106549749463135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7.5937x + 4013</a:t>
                    </a:r>
                    <a:br>
                      <a:rPr lang="en-US" baseline="0"/>
                    </a:br>
                    <a:r>
                      <a:rPr lang="en-US" baseline="0"/>
                      <a:t>R² = 0.9743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R = 0.987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[1]Sheet1!$L$32:$L$39</c:f>
              <c:numCache>
                <c:formatCode>General</c:formatCode>
                <c:ptCount val="8"/>
                <c:pt idx="0">
                  <c:v>122.244753</c:v>
                </c:pt>
                <c:pt idx="1">
                  <c:v>128.37258299999999</c:v>
                </c:pt>
                <c:pt idx="2">
                  <c:v>161.91894500000001</c:v>
                </c:pt>
                <c:pt idx="3">
                  <c:v>103.249933</c:v>
                </c:pt>
                <c:pt idx="4">
                  <c:v>100.48557099999999</c:v>
                </c:pt>
                <c:pt idx="5">
                  <c:v>386.45198099999999</c:v>
                </c:pt>
                <c:pt idx="6">
                  <c:v>492.774856</c:v>
                </c:pt>
                <c:pt idx="7">
                  <c:v>2770.4371769999998</c:v>
                </c:pt>
              </c:numCache>
            </c:numRef>
          </c:xVal>
          <c:yVal>
            <c:numRef>
              <c:f>[1]Sheet1!$M$32:$M$39</c:f>
              <c:numCache>
                <c:formatCode>General</c:formatCode>
                <c:ptCount val="8"/>
                <c:pt idx="0">
                  <c:v>3208</c:v>
                </c:pt>
                <c:pt idx="1">
                  <c:v>4383</c:v>
                </c:pt>
                <c:pt idx="2">
                  <c:v>4157</c:v>
                </c:pt>
                <c:pt idx="3">
                  <c:v>4945</c:v>
                </c:pt>
                <c:pt idx="4">
                  <c:v>6029</c:v>
                </c:pt>
                <c:pt idx="5">
                  <c:v>7814</c:v>
                </c:pt>
                <c:pt idx="6">
                  <c:v>9166</c:v>
                </c:pt>
                <c:pt idx="7">
                  <c:v>24796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3F-4A32-AEF7-9BE781A3E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3514512"/>
        <c:axId val="1493511632"/>
      </c:scatterChart>
      <c:valAx>
        <c:axId val="1493514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Mapped mates</a:t>
                </a:r>
                <a:r>
                  <a:rPr lang="en-US" baseline="0"/>
                  <a:t> (million)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3511632"/>
        <c:crosses val="autoZero"/>
        <c:crossBetween val="midCat"/>
      </c:valAx>
      <c:valAx>
        <c:axId val="149351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AS events </a:t>
                </a:r>
              </a:p>
              <a:p>
                <a:pPr>
                  <a:defRPr/>
                </a:pPr>
                <a:endParaRPr lang="en-US"/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3514512"/>
        <c:crosses val="autoZero"/>
        <c:crossBetween val="midCat"/>
      </c:valAx>
      <c:spPr>
        <a:noFill/>
        <a:ln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  <a:effectLst/>
      </c:spPr>
    </c:plotArea>
    <c:legend>
      <c:legendPos val="r"/>
      <c:layout>
        <c:manualLayout>
          <c:xMode val="edge"/>
          <c:yMode val="edge"/>
          <c:x val="0.25354090113735783"/>
          <c:y val="0.28679879503698397"/>
          <c:w val="0.28257020997375326"/>
          <c:h val="0.127841803865425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681037</xdr:colOff>
      <xdr:row>42</xdr:row>
      <xdr:rowOff>133350</xdr:rowOff>
    </xdr:from>
    <xdr:to>
      <xdr:col>4</xdr:col>
      <xdr:colOff>1633537</xdr:colOff>
      <xdr:row>63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8C8851-FCF6-49A9-96FD-8EDF8C916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enicillium_marneffei/Tmar_mapping_summary.xlsx" TargetMode="External"/><Relationship Id="rId2" Type="http://schemas.openxmlformats.org/officeDocument/2006/relationships/externalLinkPath" Target="https://ysuprod-my.sharepoint.com/personal/xmin_ysu_edu/Documents/Documents/YSU/Research/AS/Talaromyces_marneffei/Penicillium_marneffei/Tmar_mapping_summary.xlsx" TargetMode="External"/><Relationship Id="rId1" Type="http://schemas.openxmlformats.org/officeDocument/2006/relationships/externalLinkPath" Target="/personal/xmin_ysu_edu/Documents/Documents/YSU/Research/AS/Talaromyces_marneffei/Penicillium_marneffei/Tmar_mapping_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</sheetNames>
    <sheetDataSet>
      <sheetData sheetId="0">
        <row r="31">
          <cell r="M31" t="str">
            <v>AS events</v>
          </cell>
        </row>
        <row r="32">
          <cell r="L32">
            <v>122.244753</v>
          </cell>
          <cell r="M32">
            <v>3208</v>
          </cell>
        </row>
        <row r="33">
          <cell r="L33">
            <v>128.37258299999999</v>
          </cell>
          <cell r="M33">
            <v>4383</v>
          </cell>
        </row>
        <row r="34">
          <cell r="L34">
            <v>161.91894500000001</v>
          </cell>
          <cell r="M34">
            <v>4157</v>
          </cell>
        </row>
        <row r="35">
          <cell r="L35">
            <v>103.249933</v>
          </cell>
          <cell r="M35">
            <v>4945</v>
          </cell>
        </row>
        <row r="36">
          <cell r="L36">
            <v>100.48557099999999</v>
          </cell>
          <cell r="M36">
            <v>6029</v>
          </cell>
        </row>
        <row r="37">
          <cell r="L37">
            <v>386.45198099999999</v>
          </cell>
          <cell r="M37">
            <v>7814</v>
          </cell>
        </row>
        <row r="38">
          <cell r="L38">
            <v>492.774856</v>
          </cell>
          <cell r="M38">
            <v>9166</v>
          </cell>
        </row>
        <row r="39">
          <cell r="L39">
            <v>2770.4371769999998</v>
          </cell>
          <cell r="M39">
            <v>24796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6"/>
  <sheetViews>
    <sheetView tabSelected="1" topLeftCell="A16" zoomScaleNormal="100" workbookViewId="0">
      <selection activeCell="A55" sqref="A55"/>
    </sheetView>
  </sheetViews>
  <sheetFormatPr defaultColWidth="11.5703125" defaultRowHeight="12.75" x14ac:dyDescent="0.2"/>
  <cols>
    <col min="1" max="1" width="15.28515625" customWidth="1"/>
    <col min="2" max="2" width="11.5703125" style="1"/>
    <col min="3" max="3" width="18.28515625" style="1" customWidth="1"/>
    <col min="4" max="4" width="11.5703125" style="1"/>
    <col min="5" max="5" width="23.140625" style="2" customWidth="1"/>
    <col min="6" max="6" width="14.28515625" style="1" customWidth="1"/>
    <col min="7" max="7" width="11.5703125" style="2"/>
    <col min="8" max="10" width="11.5703125" style="1"/>
    <col min="11" max="11" width="8.85546875" style="1" customWidth="1"/>
    <col min="12" max="12" width="11.5703125" style="2"/>
    <col min="13" max="13" width="14.5703125" style="3" customWidth="1"/>
    <col min="14" max="14" width="11.5703125" style="1"/>
  </cols>
  <sheetData>
    <row r="1" spans="1:1024" x14ac:dyDescent="0.2">
      <c r="A1" s="10" t="s">
        <v>0</v>
      </c>
    </row>
    <row r="2" spans="1:1024" x14ac:dyDescent="0.2">
      <c r="A2" t="s">
        <v>1</v>
      </c>
    </row>
    <row r="3" spans="1:1024" x14ac:dyDescent="0.2">
      <c r="C3" s="1" t="s">
        <v>148</v>
      </c>
    </row>
    <row r="4" spans="1:1024" s="4" customFormat="1" x14ac:dyDescent="0.2">
      <c r="A4" s="4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P4"/>
      <c r="AMJ4"/>
    </row>
    <row r="5" spans="1:1024" s="4" customFormat="1" x14ac:dyDescent="0.2">
      <c r="B5" s="2"/>
      <c r="C5" s="2"/>
      <c r="D5" s="2"/>
      <c r="E5" s="2"/>
      <c r="F5" s="2"/>
      <c r="G5" s="2" t="s">
        <v>3</v>
      </c>
      <c r="H5" s="2"/>
      <c r="I5" s="2"/>
      <c r="J5" s="2"/>
      <c r="K5" s="2"/>
      <c r="L5" s="2"/>
      <c r="M5" s="5"/>
      <c r="N5" s="2"/>
      <c r="P5"/>
      <c r="AMJ5"/>
    </row>
    <row r="6" spans="1:1024" x14ac:dyDescent="0.2">
      <c r="C6" s="1" t="s">
        <v>4</v>
      </c>
      <c r="E6" s="2" t="s">
        <v>5</v>
      </c>
      <c r="F6" s="1" t="s">
        <v>6</v>
      </c>
      <c r="G6" t="s">
        <v>7</v>
      </c>
      <c r="L6" s="2" t="s">
        <v>8</v>
      </c>
    </row>
    <row r="7" spans="1:1024" x14ac:dyDescent="0.2">
      <c r="A7" t="s">
        <v>9</v>
      </c>
      <c r="B7" s="1" t="s">
        <v>10</v>
      </c>
      <c r="C7" s="1" t="s">
        <v>11</v>
      </c>
      <c r="D7" s="1" t="s">
        <v>12</v>
      </c>
      <c r="E7" s="2" t="s">
        <v>13</v>
      </c>
      <c r="F7" t="s">
        <v>14</v>
      </c>
      <c r="H7" s="1" t="s">
        <v>15</v>
      </c>
      <c r="I7" s="1" t="s">
        <v>16</v>
      </c>
      <c r="J7" s="1" t="s">
        <v>17</v>
      </c>
      <c r="K7" s="1" t="s">
        <v>18</v>
      </c>
      <c r="L7" s="2" t="s">
        <v>19</v>
      </c>
      <c r="M7" s="3" t="s">
        <v>20</v>
      </c>
      <c r="N7" s="1" t="s">
        <v>19</v>
      </c>
    </row>
    <row r="8" spans="1:1024" x14ac:dyDescent="0.2">
      <c r="A8" t="s">
        <v>21</v>
      </c>
      <c r="B8" s="1">
        <v>32490936</v>
      </c>
      <c r="C8" s="1">
        <v>30723463</v>
      </c>
      <c r="D8" s="1">
        <v>460575</v>
      </c>
      <c r="E8" s="2">
        <v>1306898</v>
      </c>
      <c r="F8" s="1">
        <v>3356</v>
      </c>
      <c r="G8" s="2">
        <v>1303542</v>
      </c>
      <c r="H8" s="1" t="s">
        <v>22</v>
      </c>
      <c r="I8" s="1">
        <v>2124456</v>
      </c>
      <c r="J8" s="1">
        <v>465452</v>
      </c>
      <c r="K8" s="1">
        <v>17176</v>
      </c>
      <c r="L8" s="2">
        <v>96.73</v>
      </c>
      <c r="M8" s="3">
        <f t="shared" ref="M8:M16" si="0">(C8*2+D8*2+F8*2+J8+K8)</f>
        <v>62857416</v>
      </c>
      <c r="N8" s="6">
        <f t="shared" ref="N8:N16" si="1">M8/(B8*2)*100</f>
        <v>96.730694369654358</v>
      </c>
    </row>
    <row r="9" spans="1:1024" x14ac:dyDescent="0.2">
      <c r="A9" t="s">
        <v>23</v>
      </c>
      <c r="B9" s="1">
        <v>30405912</v>
      </c>
      <c r="C9" s="1">
        <v>28090470</v>
      </c>
      <c r="D9" s="1">
        <v>901355</v>
      </c>
      <c r="E9" s="2">
        <v>1414087</v>
      </c>
      <c r="F9" s="1">
        <v>3516</v>
      </c>
      <c r="G9" s="2">
        <v>1410571</v>
      </c>
      <c r="H9" s="1">
        <v>2821142</v>
      </c>
      <c r="I9" s="1">
        <v>2326798</v>
      </c>
      <c r="J9" s="1">
        <v>462059</v>
      </c>
      <c r="K9" s="1">
        <v>32285</v>
      </c>
      <c r="L9" s="2">
        <v>96.17</v>
      </c>
      <c r="M9" s="3">
        <f t="shared" si="0"/>
        <v>58485026</v>
      </c>
      <c r="N9" s="6">
        <f t="shared" si="1"/>
        <v>96.173773705587251</v>
      </c>
    </row>
    <row r="10" spans="1:1024" x14ac:dyDescent="0.2">
      <c r="A10" t="s">
        <v>24</v>
      </c>
      <c r="B10" s="1">
        <v>31795724</v>
      </c>
      <c r="C10" s="1">
        <v>29709308</v>
      </c>
      <c r="D10" s="1">
        <v>318684</v>
      </c>
      <c r="E10" s="2">
        <v>1767732</v>
      </c>
      <c r="F10" s="1">
        <v>3114</v>
      </c>
      <c r="G10" s="2">
        <v>1764618</v>
      </c>
      <c r="H10" s="1">
        <v>3529236</v>
      </c>
      <c r="I10" s="1">
        <v>3031333</v>
      </c>
      <c r="J10" s="1">
        <v>489603</v>
      </c>
      <c r="K10" s="1">
        <v>8300</v>
      </c>
      <c r="L10" s="2">
        <v>95.23</v>
      </c>
      <c r="M10" s="3">
        <f t="shared" si="0"/>
        <v>60560115</v>
      </c>
      <c r="N10" s="6">
        <f t="shared" si="1"/>
        <v>95.233112163132375</v>
      </c>
    </row>
    <row r="11" spans="1:1024" x14ac:dyDescent="0.2">
      <c r="A11" t="s">
        <v>25</v>
      </c>
      <c r="B11" s="1">
        <v>34358362</v>
      </c>
      <c r="C11" s="1">
        <v>32219964</v>
      </c>
      <c r="D11" s="1">
        <v>534791</v>
      </c>
      <c r="E11" s="2">
        <v>1603607</v>
      </c>
      <c r="F11" s="1">
        <v>3591</v>
      </c>
      <c r="G11" s="2">
        <v>1600016</v>
      </c>
      <c r="H11" s="1">
        <v>3200032</v>
      </c>
      <c r="I11" s="1">
        <v>2673996</v>
      </c>
      <c r="J11" s="1">
        <v>511664</v>
      </c>
      <c r="K11" s="1">
        <v>14372</v>
      </c>
      <c r="L11" s="2">
        <v>96.11</v>
      </c>
      <c r="M11" s="3">
        <f t="shared" si="0"/>
        <v>66042728</v>
      </c>
      <c r="N11" s="6">
        <f t="shared" si="1"/>
        <v>96.108667811346777</v>
      </c>
    </row>
    <row r="12" spans="1:1024" x14ac:dyDescent="0.2">
      <c r="A12" t="s">
        <v>26</v>
      </c>
      <c r="B12" s="1">
        <v>33072422</v>
      </c>
      <c r="C12" s="1">
        <v>30781024</v>
      </c>
      <c r="D12" s="1">
        <v>413037</v>
      </c>
      <c r="E12" s="2">
        <v>1878361</v>
      </c>
      <c r="F12" s="1">
        <v>5244</v>
      </c>
      <c r="G12" s="2">
        <v>1873117</v>
      </c>
      <c r="H12" s="1">
        <v>3746234</v>
      </c>
      <c r="I12" s="1">
        <v>3188004</v>
      </c>
      <c r="J12" s="1">
        <v>541762</v>
      </c>
      <c r="K12" s="1">
        <v>16468</v>
      </c>
      <c r="L12" s="2">
        <v>95.18</v>
      </c>
      <c r="M12" s="3">
        <f t="shared" si="0"/>
        <v>62956840</v>
      </c>
      <c r="N12" s="6">
        <f t="shared" si="1"/>
        <v>95.180268321443165</v>
      </c>
    </row>
    <row r="13" spans="1:1024" x14ac:dyDescent="0.2">
      <c r="A13" t="s">
        <v>27</v>
      </c>
      <c r="B13" s="1">
        <v>31861615</v>
      </c>
      <c r="C13" s="1">
        <v>29624590</v>
      </c>
      <c r="D13" s="1">
        <v>589283</v>
      </c>
      <c r="E13" s="2">
        <v>1647742</v>
      </c>
      <c r="F13" s="1">
        <v>5755</v>
      </c>
      <c r="G13" s="2">
        <v>1641987</v>
      </c>
      <c r="H13" s="1">
        <v>3283974</v>
      </c>
      <c r="I13" s="1">
        <v>2698268</v>
      </c>
      <c r="J13" s="1">
        <v>543309</v>
      </c>
      <c r="K13" s="1">
        <v>42397</v>
      </c>
      <c r="L13" s="2">
        <v>95.77</v>
      </c>
      <c r="M13" s="3">
        <f t="shared" si="0"/>
        <v>61024962</v>
      </c>
      <c r="N13" s="6">
        <f t="shared" si="1"/>
        <v>95.765644647956478</v>
      </c>
    </row>
    <row r="14" spans="1:1024" x14ac:dyDescent="0.2">
      <c r="A14" t="s">
        <v>28</v>
      </c>
      <c r="B14" s="1">
        <v>31491493</v>
      </c>
      <c r="C14" s="1">
        <v>29845667</v>
      </c>
      <c r="D14" s="1">
        <v>441400</v>
      </c>
      <c r="E14" s="2">
        <v>1204426</v>
      </c>
      <c r="F14" s="1">
        <v>2623</v>
      </c>
      <c r="G14" s="2">
        <v>1201803</v>
      </c>
      <c r="H14" s="1">
        <v>2403606</v>
      </c>
      <c r="I14" s="1">
        <v>1941434</v>
      </c>
      <c r="J14" s="1">
        <v>445951</v>
      </c>
      <c r="K14" s="1">
        <v>16221</v>
      </c>
      <c r="L14" s="2">
        <v>96.92</v>
      </c>
      <c r="M14" s="3">
        <f t="shared" si="0"/>
        <v>61041552</v>
      </c>
      <c r="N14" s="6">
        <f t="shared" si="1"/>
        <v>96.917526266538076</v>
      </c>
    </row>
    <row r="15" spans="1:1024" x14ac:dyDescent="0.2">
      <c r="A15" t="s">
        <v>29</v>
      </c>
      <c r="B15" s="1">
        <v>30692846</v>
      </c>
      <c r="C15" s="1">
        <v>29294530</v>
      </c>
      <c r="D15" s="1">
        <v>382508</v>
      </c>
      <c r="E15" s="2">
        <v>1015808</v>
      </c>
      <c r="F15" s="1">
        <v>1942</v>
      </c>
      <c r="G15" s="2">
        <v>1013866</v>
      </c>
      <c r="H15" s="1">
        <v>2027732</v>
      </c>
      <c r="I15" s="1">
        <v>1579475</v>
      </c>
      <c r="J15" s="1">
        <v>440184</v>
      </c>
      <c r="K15" s="1">
        <v>8073</v>
      </c>
      <c r="L15" s="2">
        <v>97.43</v>
      </c>
      <c r="M15" s="3">
        <f t="shared" si="0"/>
        <v>59806217</v>
      </c>
      <c r="N15" s="6">
        <f t="shared" si="1"/>
        <v>97.42696555412293</v>
      </c>
    </row>
    <row r="16" spans="1:1024" x14ac:dyDescent="0.2">
      <c r="A16" s="4" t="s">
        <v>30</v>
      </c>
      <c r="B16" s="1">
        <f t="shared" ref="B16:K16" si="2">SUM(B8:B15)</f>
        <v>256169310</v>
      </c>
      <c r="C16" s="1">
        <f t="shared" si="2"/>
        <v>240289016</v>
      </c>
      <c r="D16" s="1">
        <f t="shared" si="2"/>
        <v>4041633</v>
      </c>
      <c r="E16" s="1">
        <f t="shared" si="2"/>
        <v>11838661</v>
      </c>
      <c r="F16" s="1">
        <f t="shared" si="2"/>
        <v>29141</v>
      </c>
      <c r="G16" s="1">
        <f t="shared" si="2"/>
        <v>11809520</v>
      </c>
      <c r="H16" s="1">
        <f t="shared" si="2"/>
        <v>21011956</v>
      </c>
      <c r="I16" s="1">
        <f t="shared" si="2"/>
        <v>19563764</v>
      </c>
      <c r="J16" s="1">
        <f t="shared" si="2"/>
        <v>3899984</v>
      </c>
      <c r="K16" s="1">
        <f t="shared" si="2"/>
        <v>155292</v>
      </c>
      <c r="M16" s="3">
        <f t="shared" si="0"/>
        <v>492774856</v>
      </c>
      <c r="N16" s="6">
        <f t="shared" si="1"/>
        <v>96.181477789045061</v>
      </c>
    </row>
    <row r="18" spans="1:1024" s="4" customFormat="1" x14ac:dyDescent="0.2">
      <c r="A18" s="4" t="s">
        <v>31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5"/>
      <c r="N18" s="2"/>
      <c r="P18"/>
      <c r="AMJ18"/>
    </row>
    <row r="19" spans="1:1024" x14ac:dyDescent="0.2">
      <c r="A19" t="s">
        <v>32</v>
      </c>
      <c r="B19" s="1">
        <v>30558176</v>
      </c>
      <c r="C19" s="1">
        <v>16936477</v>
      </c>
      <c r="D19" s="1">
        <v>3429917</v>
      </c>
      <c r="E19" s="2">
        <v>10191782</v>
      </c>
      <c r="F19" s="1">
        <v>697613</v>
      </c>
      <c r="G19" s="2">
        <v>9494169</v>
      </c>
      <c r="H19" s="1">
        <v>18988338</v>
      </c>
      <c r="I19" s="1">
        <v>18399844</v>
      </c>
      <c r="J19" s="1">
        <v>492124</v>
      </c>
      <c r="K19" s="1">
        <v>96370</v>
      </c>
      <c r="L19" s="2">
        <v>69.89</v>
      </c>
      <c r="M19" s="3">
        <f t="shared" ref="M19:M27" si="3">(C19*2+D19*2+F19*2+J19+K19)</f>
        <v>42716508</v>
      </c>
      <c r="N19" s="6">
        <f t="shared" ref="N19:N27" si="4">M19/(B19*2)*100</f>
        <v>69.893746275955735</v>
      </c>
    </row>
    <row r="20" spans="1:1024" x14ac:dyDescent="0.2">
      <c r="A20" t="s">
        <v>33</v>
      </c>
      <c r="B20" s="1">
        <v>31600966</v>
      </c>
      <c r="C20" s="1">
        <v>19862906</v>
      </c>
      <c r="D20" s="1">
        <v>1593286</v>
      </c>
      <c r="E20" s="2">
        <v>10144774</v>
      </c>
      <c r="F20" s="1">
        <v>820350</v>
      </c>
      <c r="G20" s="2">
        <v>9324424</v>
      </c>
      <c r="H20" s="1">
        <v>18648848</v>
      </c>
      <c r="I20" s="1">
        <v>18001151</v>
      </c>
      <c r="J20" s="1">
        <v>575346</v>
      </c>
      <c r="K20" s="1">
        <v>72351</v>
      </c>
      <c r="L20" s="2">
        <v>71.52</v>
      </c>
      <c r="M20" s="3">
        <f t="shared" si="3"/>
        <v>45200781</v>
      </c>
      <c r="N20" s="6">
        <f t="shared" si="4"/>
        <v>71.518036822038923</v>
      </c>
    </row>
    <row r="21" spans="1:1024" x14ac:dyDescent="0.2">
      <c r="A21" t="s">
        <v>34</v>
      </c>
      <c r="B21" s="1">
        <v>31903806</v>
      </c>
      <c r="C21" s="7" t="s">
        <v>35</v>
      </c>
      <c r="D21" s="1">
        <v>3885667</v>
      </c>
      <c r="E21" s="2">
        <v>9840104</v>
      </c>
      <c r="F21" s="1">
        <v>793894</v>
      </c>
      <c r="G21" s="2">
        <v>9046210</v>
      </c>
      <c r="H21" s="1">
        <v>18092420</v>
      </c>
      <c r="I21" s="1">
        <v>17449062</v>
      </c>
      <c r="J21" s="1">
        <v>532414</v>
      </c>
      <c r="K21" s="1">
        <v>110944</v>
      </c>
      <c r="L21" s="2">
        <v>72.650000000000006</v>
      </c>
      <c r="M21" s="3" t="e">
        <f t="shared" si="3"/>
        <v>#VALUE!</v>
      </c>
      <c r="N21" s="6" t="e">
        <f t="shared" si="4"/>
        <v>#VALUE!</v>
      </c>
    </row>
    <row r="22" spans="1:1024" ht="11.85" customHeight="1" x14ac:dyDescent="0.2">
      <c r="A22" t="s">
        <v>36</v>
      </c>
      <c r="B22" s="1">
        <v>33227888</v>
      </c>
      <c r="C22" s="1">
        <v>16519828</v>
      </c>
      <c r="D22" s="1">
        <v>6211634</v>
      </c>
      <c r="E22" s="2">
        <v>10496426</v>
      </c>
      <c r="F22" s="1">
        <v>804126</v>
      </c>
      <c r="G22" s="2">
        <v>9692300</v>
      </c>
      <c r="H22" s="1">
        <v>19384600</v>
      </c>
      <c r="I22" s="1">
        <v>18768464</v>
      </c>
      <c r="J22" s="1">
        <v>478121</v>
      </c>
      <c r="K22" s="1">
        <v>138015</v>
      </c>
      <c r="L22" s="2">
        <v>71.760000000000005</v>
      </c>
      <c r="M22" s="3">
        <f t="shared" si="3"/>
        <v>47687312</v>
      </c>
      <c r="N22" s="6">
        <f t="shared" si="4"/>
        <v>71.757964273865369</v>
      </c>
    </row>
    <row r="23" spans="1:1024" x14ac:dyDescent="0.2">
      <c r="A23" t="s">
        <v>37</v>
      </c>
      <c r="B23" s="1">
        <v>38197851</v>
      </c>
      <c r="C23" s="1">
        <v>27966630</v>
      </c>
      <c r="D23" s="1">
        <v>936553</v>
      </c>
      <c r="E23" s="2">
        <v>9294668</v>
      </c>
      <c r="F23" s="1">
        <v>1615270</v>
      </c>
      <c r="G23" s="2">
        <v>7679398</v>
      </c>
      <c r="H23" s="1">
        <v>15358796</v>
      </c>
      <c r="I23" s="1">
        <v>14439151</v>
      </c>
      <c r="J23" s="1">
        <v>832578</v>
      </c>
      <c r="K23" s="1">
        <v>87067</v>
      </c>
      <c r="L23" s="2">
        <v>81.099999999999994</v>
      </c>
      <c r="M23" s="3">
        <f t="shared" si="3"/>
        <v>61956551</v>
      </c>
      <c r="N23" s="6">
        <f t="shared" si="4"/>
        <v>81.099524420889551</v>
      </c>
    </row>
    <row r="24" spans="1:1024" x14ac:dyDescent="0.2">
      <c r="A24" t="s">
        <v>38</v>
      </c>
      <c r="B24" s="1">
        <v>36370892</v>
      </c>
      <c r="C24" s="1">
        <v>24855730</v>
      </c>
      <c r="D24" s="1">
        <v>2512514</v>
      </c>
      <c r="E24" s="2">
        <v>9002648</v>
      </c>
      <c r="F24" s="1">
        <v>1410988</v>
      </c>
      <c r="G24" s="2">
        <v>7591660</v>
      </c>
      <c r="H24" s="1">
        <v>15183320</v>
      </c>
      <c r="I24" s="1">
        <v>14193442</v>
      </c>
      <c r="J24" s="1">
        <v>862925</v>
      </c>
      <c r="K24" s="1">
        <v>126953</v>
      </c>
      <c r="L24" s="2">
        <v>80.489999999999995</v>
      </c>
      <c r="M24" s="3">
        <f t="shared" si="3"/>
        <v>58548342</v>
      </c>
      <c r="N24" s="6">
        <f t="shared" si="4"/>
        <v>80.487910497218479</v>
      </c>
    </row>
    <row r="25" spans="1:1024" x14ac:dyDescent="0.2">
      <c r="A25" t="s">
        <v>39</v>
      </c>
      <c r="B25" s="1">
        <v>35583868</v>
      </c>
      <c r="C25" s="1">
        <v>26802181</v>
      </c>
      <c r="D25" s="1">
        <v>676571</v>
      </c>
      <c r="E25" s="2">
        <v>8105116</v>
      </c>
      <c r="F25" s="1">
        <v>1487676</v>
      </c>
      <c r="G25" s="2">
        <v>6617440</v>
      </c>
      <c r="H25" s="1">
        <v>13234880</v>
      </c>
      <c r="I25" s="1">
        <v>12287979</v>
      </c>
      <c r="J25" s="1">
        <v>876299</v>
      </c>
      <c r="K25" s="1">
        <v>70602</v>
      </c>
      <c r="L25" s="2">
        <v>82.73</v>
      </c>
      <c r="M25" s="3">
        <f t="shared" si="3"/>
        <v>58879757</v>
      </c>
      <c r="N25" s="6">
        <f t="shared" si="4"/>
        <v>82.733778407676198</v>
      </c>
    </row>
    <row r="26" spans="1:1024" x14ac:dyDescent="0.2">
      <c r="A26" t="s">
        <v>40</v>
      </c>
      <c r="B26" s="1">
        <v>37313211</v>
      </c>
      <c r="C26" s="1">
        <v>27835092</v>
      </c>
      <c r="D26" s="1">
        <v>793869</v>
      </c>
      <c r="E26" s="2">
        <v>8684250</v>
      </c>
      <c r="F26" s="1">
        <v>1602892</v>
      </c>
      <c r="G26" s="2">
        <v>7081358</v>
      </c>
      <c r="H26" s="1">
        <v>14162716</v>
      </c>
      <c r="I26" s="1">
        <v>13166172</v>
      </c>
      <c r="J26" s="1">
        <v>910653</v>
      </c>
      <c r="K26" s="1">
        <v>85891</v>
      </c>
      <c r="L26" s="2">
        <v>82.36</v>
      </c>
      <c r="M26" s="3">
        <f t="shared" si="3"/>
        <v>61460250</v>
      </c>
      <c r="N26" s="6">
        <f t="shared" si="4"/>
        <v>82.357224630171871</v>
      </c>
    </row>
    <row r="27" spans="1:1024" x14ac:dyDescent="0.2">
      <c r="A27" s="4" t="s">
        <v>30</v>
      </c>
      <c r="B27" s="1">
        <f t="shared" ref="B27:K27" si="5">SUM(B19:B26)</f>
        <v>274756658</v>
      </c>
      <c r="C27" s="1">
        <f t="shared" si="5"/>
        <v>160778844</v>
      </c>
      <c r="D27" s="1">
        <f t="shared" si="5"/>
        <v>20040011</v>
      </c>
      <c r="E27" s="1">
        <f t="shared" si="5"/>
        <v>75759768</v>
      </c>
      <c r="F27" s="1">
        <f t="shared" si="5"/>
        <v>9232809</v>
      </c>
      <c r="G27" s="1">
        <f t="shared" si="5"/>
        <v>66526959</v>
      </c>
      <c r="H27" s="1">
        <f t="shared" si="5"/>
        <v>133053918</v>
      </c>
      <c r="I27" s="1">
        <f t="shared" si="5"/>
        <v>126705265</v>
      </c>
      <c r="J27" s="1">
        <f t="shared" si="5"/>
        <v>5560460</v>
      </c>
      <c r="K27" s="1">
        <f t="shared" si="5"/>
        <v>788193</v>
      </c>
      <c r="M27" s="3">
        <f t="shared" si="3"/>
        <v>386451981</v>
      </c>
      <c r="N27" s="6">
        <f t="shared" si="4"/>
        <v>70.326226817040407</v>
      </c>
    </row>
    <row r="29" spans="1:1024" s="4" customFormat="1" x14ac:dyDescent="0.2">
      <c r="A29" s="4" t="s">
        <v>41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5"/>
      <c r="N29" s="2"/>
      <c r="P29"/>
      <c r="AMJ29"/>
    </row>
    <row r="30" spans="1:1024" x14ac:dyDescent="0.2">
      <c r="A30" t="s">
        <v>42</v>
      </c>
      <c r="B30" s="1">
        <v>13832931</v>
      </c>
      <c r="C30" s="1">
        <v>12914363</v>
      </c>
      <c r="D30" s="1">
        <v>317284</v>
      </c>
      <c r="E30" s="2">
        <v>601284</v>
      </c>
      <c r="F30" s="1">
        <v>14115</v>
      </c>
      <c r="G30" s="2">
        <v>587169</v>
      </c>
      <c r="H30" s="1">
        <v>1174338</v>
      </c>
      <c r="I30" s="1">
        <v>917026</v>
      </c>
      <c r="J30" s="1">
        <v>248684</v>
      </c>
      <c r="K30" s="1">
        <v>8628</v>
      </c>
      <c r="L30" s="2">
        <v>96.69</v>
      </c>
      <c r="M30" s="3">
        <f>(C30*2+D30*2+F30*2+J30+K30)</f>
        <v>26748836</v>
      </c>
      <c r="N30" s="6">
        <f>M30/(B30*2)*100</f>
        <v>96.685351788424299</v>
      </c>
    </row>
    <row r="31" spans="1:1024" x14ac:dyDescent="0.2">
      <c r="A31" t="s">
        <v>43</v>
      </c>
      <c r="B31" s="1">
        <v>13210121</v>
      </c>
      <c r="C31" s="1">
        <v>12014806</v>
      </c>
      <c r="D31" s="1">
        <v>503037</v>
      </c>
      <c r="E31" s="2">
        <v>692278</v>
      </c>
      <c r="F31" s="1">
        <v>23112</v>
      </c>
      <c r="G31" s="2">
        <v>669166</v>
      </c>
      <c r="H31" s="1">
        <v>1338332</v>
      </c>
      <c r="I31" s="1">
        <v>999285</v>
      </c>
      <c r="J31" s="1">
        <v>323783</v>
      </c>
      <c r="K31" s="1">
        <v>15264</v>
      </c>
      <c r="L31" s="2">
        <v>96.22</v>
      </c>
      <c r="M31" s="3">
        <f>(C31*2+D31*2+F31*2+J31+K31)</f>
        <v>25420957</v>
      </c>
      <c r="N31" s="6">
        <f>M31/(B31*2)*100</f>
        <v>96.217729572651152</v>
      </c>
    </row>
    <row r="32" spans="1:1024" x14ac:dyDescent="0.2">
      <c r="A32" t="s">
        <v>44</v>
      </c>
      <c r="B32" s="1">
        <v>13715283</v>
      </c>
      <c r="C32" s="1">
        <v>11579506</v>
      </c>
      <c r="D32" s="1">
        <v>391223</v>
      </c>
      <c r="E32" s="2">
        <v>1744554</v>
      </c>
      <c r="F32" s="1">
        <v>36038</v>
      </c>
      <c r="G32" s="2">
        <v>1708516</v>
      </c>
      <c r="H32" s="1">
        <v>3417032</v>
      </c>
      <c r="I32" s="1">
        <v>2811793</v>
      </c>
      <c r="J32" s="1">
        <v>578137</v>
      </c>
      <c r="K32" s="1">
        <v>27102</v>
      </c>
      <c r="L32" s="2">
        <v>89.75</v>
      </c>
      <c r="M32" s="3">
        <f>(C32*2+D32*2+F32*2+J32+K32)</f>
        <v>24618773</v>
      </c>
      <c r="N32" s="6">
        <f>M32/(B32*2)*100</f>
        <v>89.749416763766376</v>
      </c>
    </row>
    <row r="33" spans="1:1024" x14ac:dyDescent="0.2">
      <c r="A33" t="s">
        <v>45</v>
      </c>
      <c r="B33" s="1">
        <v>12897127</v>
      </c>
      <c r="C33" s="1">
        <v>11363003</v>
      </c>
      <c r="D33" s="1">
        <v>303505</v>
      </c>
      <c r="E33" s="2">
        <v>1230619</v>
      </c>
      <c r="F33" s="1">
        <v>26345</v>
      </c>
      <c r="G33" s="2">
        <v>1204274</v>
      </c>
      <c r="H33" s="1">
        <v>2408548</v>
      </c>
      <c r="I33" s="1">
        <v>2097249</v>
      </c>
      <c r="J33" s="1">
        <v>300485</v>
      </c>
      <c r="K33" s="1">
        <v>10814</v>
      </c>
      <c r="L33" s="2">
        <v>91.87</v>
      </c>
      <c r="M33" s="3">
        <f>(C33*2+D33*2+F33*2+J33+K33)</f>
        <v>23697005</v>
      </c>
      <c r="N33" s="6">
        <f>M33/(B33*2)*100</f>
        <v>91.869317096745647</v>
      </c>
    </row>
    <row r="34" spans="1:1024" x14ac:dyDescent="0.2">
      <c r="A34" s="4" t="s">
        <v>30</v>
      </c>
      <c r="B34" s="1">
        <f t="shared" ref="B34:K34" si="6">SUM(B30:B33)</f>
        <v>53655462</v>
      </c>
      <c r="C34" s="1">
        <f t="shared" si="6"/>
        <v>47871678</v>
      </c>
      <c r="D34" s="1">
        <f t="shared" si="6"/>
        <v>1515049</v>
      </c>
      <c r="E34" s="1">
        <f t="shared" si="6"/>
        <v>4268735</v>
      </c>
      <c r="F34" s="1">
        <f t="shared" si="6"/>
        <v>99610</v>
      </c>
      <c r="G34" s="1">
        <f t="shared" si="6"/>
        <v>4169125</v>
      </c>
      <c r="H34" s="1">
        <f t="shared" si="6"/>
        <v>8338250</v>
      </c>
      <c r="I34" s="1">
        <f t="shared" si="6"/>
        <v>6825353</v>
      </c>
      <c r="J34" s="1">
        <f t="shared" si="6"/>
        <v>1451089</v>
      </c>
      <c r="K34" s="1">
        <f t="shared" si="6"/>
        <v>61808</v>
      </c>
      <c r="M34" s="3">
        <f>(C34*2+D34*2+F34*2+J34+K34)</f>
        <v>100485571</v>
      </c>
      <c r="N34" s="6">
        <f>M34/(B34*2)*100</f>
        <v>93.639647534858611</v>
      </c>
    </row>
    <row r="36" spans="1:1024" s="4" customFormat="1" x14ac:dyDescent="0.2">
      <c r="A36" s="4" t="s">
        <v>46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5"/>
      <c r="N36" s="2"/>
      <c r="P36"/>
      <c r="AMJ36"/>
    </row>
    <row r="37" spans="1:1024" x14ac:dyDescent="0.2">
      <c r="A37" t="s">
        <v>47</v>
      </c>
      <c r="B37" s="1">
        <v>12871882</v>
      </c>
      <c r="C37" s="1">
        <v>11830510</v>
      </c>
      <c r="D37" s="1">
        <v>382114</v>
      </c>
      <c r="E37" s="2">
        <v>659258</v>
      </c>
      <c r="F37" s="1">
        <v>29485</v>
      </c>
      <c r="G37" s="2">
        <v>629773</v>
      </c>
      <c r="H37" s="1">
        <v>1259546</v>
      </c>
      <c r="I37" s="1">
        <v>979833</v>
      </c>
      <c r="J37" s="1">
        <v>263102</v>
      </c>
      <c r="K37" s="1">
        <v>16611</v>
      </c>
      <c r="L37" s="2">
        <v>96.19</v>
      </c>
      <c r="M37" s="3">
        <f>(C37*2+D37*2+F37*2+J37+K37)</f>
        <v>24763931</v>
      </c>
      <c r="N37" s="6">
        <f>M37/(B37*2)*100</f>
        <v>96.193901560004974</v>
      </c>
    </row>
    <row r="38" spans="1:1024" x14ac:dyDescent="0.2">
      <c r="A38" t="s">
        <v>48</v>
      </c>
      <c r="B38" s="1">
        <v>13670981</v>
      </c>
      <c r="C38" s="1">
        <v>12143163</v>
      </c>
      <c r="D38" s="1">
        <v>456927</v>
      </c>
      <c r="E38" s="2">
        <v>1070891</v>
      </c>
      <c r="F38" s="1">
        <v>39016</v>
      </c>
      <c r="G38" s="2">
        <v>1031875</v>
      </c>
      <c r="H38" s="1">
        <v>2063750</v>
      </c>
      <c r="I38" s="1">
        <v>1512440</v>
      </c>
      <c r="J38" s="1">
        <v>519080</v>
      </c>
      <c r="K38" s="1">
        <v>32230</v>
      </c>
      <c r="L38" s="2">
        <v>94.47</v>
      </c>
      <c r="M38" s="3">
        <f>(C38*2+D38*2+F38*2+J38+K38)</f>
        <v>25829522</v>
      </c>
      <c r="N38" s="6">
        <f>M38/(B38*2)*100</f>
        <v>94.468429149305379</v>
      </c>
    </row>
    <row r="39" spans="1:1024" x14ac:dyDescent="0.2">
      <c r="A39" t="s">
        <v>49</v>
      </c>
      <c r="B39" s="1">
        <v>13741162</v>
      </c>
      <c r="C39" s="1">
        <v>12430875</v>
      </c>
      <c r="D39" s="1">
        <v>639864</v>
      </c>
      <c r="E39" s="2">
        <v>670423</v>
      </c>
      <c r="F39" s="1">
        <v>28052</v>
      </c>
      <c r="G39" s="2">
        <v>642371</v>
      </c>
      <c r="H39" s="1">
        <v>1284742</v>
      </c>
      <c r="I39" s="1">
        <v>925856</v>
      </c>
      <c r="J39" s="1">
        <v>343521</v>
      </c>
      <c r="K39" s="1">
        <v>15365</v>
      </c>
      <c r="L39" s="2">
        <v>96.63</v>
      </c>
      <c r="M39" s="3">
        <f>(C39*2+D39*2+F39*2+J39+K39)</f>
        <v>26556468</v>
      </c>
      <c r="N39" s="6">
        <f>M39/(B39*2)*100</f>
        <v>96.631085493352018</v>
      </c>
    </row>
    <row r="40" spans="1:1024" x14ac:dyDescent="0.2">
      <c r="A40" t="s">
        <v>50</v>
      </c>
      <c r="B40" s="1">
        <v>13448993</v>
      </c>
      <c r="C40" s="1">
        <v>12485154</v>
      </c>
      <c r="D40" s="1">
        <v>422611</v>
      </c>
      <c r="E40" s="2">
        <v>541228</v>
      </c>
      <c r="F40" s="1">
        <v>15185</v>
      </c>
      <c r="G40" s="2">
        <v>526043</v>
      </c>
      <c r="H40" s="1">
        <v>1052086</v>
      </c>
      <c r="I40" s="1">
        <v>797974</v>
      </c>
      <c r="J40" s="1">
        <v>245126</v>
      </c>
      <c r="K40" s="1">
        <v>8986</v>
      </c>
      <c r="L40" s="2">
        <v>97.03</v>
      </c>
      <c r="M40" s="3">
        <f>(C40*2+D40*2+F40*2+J40+K40)</f>
        <v>26100012</v>
      </c>
      <c r="N40" s="6">
        <f>M40/(B40*2)*100</f>
        <v>97.033331789227645</v>
      </c>
    </row>
    <row r="41" spans="1:1024" x14ac:dyDescent="0.2">
      <c r="A41" s="4" t="s">
        <v>30</v>
      </c>
      <c r="B41" s="1">
        <f t="shared" ref="B41:K41" si="7">SUM(B37:B40)</f>
        <v>53733018</v>
      </c>
      <c r="C41" s="1">
        <f t="shared" si="7"/>
        <v>48889702</v>
      </c>
      <c r="D41" s="1">
        <f t="shared" si="7"/>
        <v>1901516</v>
      </c>
      <c r="E41" s="1">
        <f t="shared" si="7"/>
        <v>2941800</v>
      </c>
      <c r="F41" s="1">
        <f t="shared" si="7"/>
        <v>111738</v>
      </c>
      <c r="G41" s="1">
        <f t="shared" si="7"/>
        <v>2830062</v>
      </c>
      <c r="H41" s="1">
        <f t="shared" si="7"/>
        <v>5660124</v>
      </c>
      <c r="I41" s="1">
        <f t="shared" si="7"/>
        <v>4216103</v>
      </c>
      <c r="J41" s="1">
        <f t="shared" si="7"/>
        <v>1370829</v>
      </c>
      <c r="K41" s="1">
        <f t="shared" si="7"/>
        <v>73192</v>
      </c>
      <c r="M41" s="3">
        <f>(C41*2+D41*2+F41*2+J41+K41)</f>
        <v>103249933</v>
      </c>
      <c r="N41" s="6">
        <f>M41/(B41*2)*100</f>
        <v>96.076804210029664</v>
      </c>
    </row>
    <row r="43" spans="1:1024" s="4" customFormat="1" x14ac:dyDescent="0.2">
      <c r="A43" s="4" t="s">
        <v>51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5"/>
      <c r="N43" s="2"/>
      <c r="P43"/>
      <c r="AMJ43"/>
    </row>
    <row r="44" spans="1:1024" x14ac:dyDescent="0.2">
      <c r="A44" t="s">
        <v>52</v>
      </c>
      <c r="B44" s="1">
        <v>20125601</v>
      </c>
      <c r="C44" s="1">
        <v>17113940</v>
      </c>
      <c r="D44" s="1">
        <v>1631960</v>
      </c>
      <c r="E44" s="2">
        <v>1379701</v>
      </c>
      <c r="F44" s="1">
        <v>179365</v>
      </c>
      <c r="G44" s="2">
        <v>1200336</v>
      </c>
      <c r="H44" s="1">
        <v>2400672</v>
      </c>
      <c r="I44" s="1">
        <v>1732502</v>
      </c>
      <c r="J44" s="1">
        <v>638106</v>
      </c>
      <c r="K44" s="1">
        <v>30064</v>
      </c>
      <c r="L44" s="2">
        <v>95.7</v>
      </c>
      <c r="M44" s="3">
        <f>(C44*2+D44*2+F44*2+J44+K44)</f>
        <v>38518700</v>
      </c>
      <c r="N44" s="6">
        <f>M44/(B44*2)*100</f>
        <v>95.695775743541773</v>
      </c>
    </row>
    <row r="45" spans="1:1024" x14ac:dyDescent="0.2">
      <c r="A45" t="s">
        <v>53</v>
      </c>
      <c r="B45" s="1">
        <v>23351062</v>
      </c>
      <c r="C45" s="1">
        <v>21365671</v>
      </c>
      <c r="D45" s="1">
        <v>525619</v>
      </c>
      <c r="E45" s="2">
        <v>1459772</v>
      </c>
      <c r="F45" s="1">
        <v>203092</v>
      </c>
      <c r="G45" s="2">
        <v>1256680</v>
      </c>
      <c r="H45" s="1">
        <v>2513360</v>
      </c>
      <c r="I45" s="1">
        <v>1869572</v>
      </c>
      <c r="J45" s="1">
        <v>629242</v>
      </c>
      <c r="K45" s="1">
        <v>14546</v>
      </c>
      <c r="L45" s="2">
        <v>96</v>
      </c>
      <c r="M45" s="3">
        <f>(C45*2+D45*2+F45*2+J45+K45)</f>
        <v>44832552</v>
      </c>
      <c r="N45" s="6">
        <f>M45/(B45*2)*100</f>
        <v>95.996815904989674</v>
      </c>
    </row>
    <row r="46" spans="1:1024" x14ac:dyDescent="0.2">
      <c r="A46" t="s">
        <v>54</v>
      </c>
      <c r="B46" s="1">
        <v>20404089</v>
      </c>
      <c r="C46" s="1">
        <v>18608398</v>
      </c>
      <c r="D46" s="1">
        <v>265981</v>
      </c>
      <c r="E46" s="2">
        <v>1529710</v>
      </c>
      <c r="F46" s="1">
        <v>222742</v>
      </c>
      <c r="G46" s="2">
        <v>1306968</v>
      </c>
      <c r="H46" s="1">
        <v>2613936</v>
      </c>
      <c r="I46" s="1">
        <v>1914677</v>
      </c>
      <c r="J46" s="1">
        <v>688730</v>
      </c>
      <c r="K46" s="1">
        <v>10529</v>
      </c>
      <c r="L46" s="2">
        <v>95.31</v>
      </c>
      <c r="M46" s="3">
        <f>(C46*2+D46*2+F46*2+J46+K46)</f>
        <v>38893501</v>
      </c>
      <c r="N46" s="6">
        <f>M46/(B46*2)*100</f>
        <v>95.308104664707159</v>
      </c>
    </row>
    <row r="47" spans="1:1024" x14ac:dyDescent="0.2">
      <c r="A47" s="4" t="s">
        <v>30</v>
      </c>
      <c r="B47" s="1">
        <f t="shared" ref="B47:K47" si="8">SUM(B44:B46)</f>
        <v>63880752</v>
      </c>
      <c r="C47" s="1">
        <f t="shared" si="8"/>
        <v>57088009</v>
      </c>
      <c r="D47" s="1">
        <f t="shared" si="8"/>
        <v>2423560</v>
      </c>
      <c r="E47" s="1">
        <f t="shared" si="8"/>
        <v>4369183</v>
      </c>
      <c r="F47" s="1">
        <f t="shared" si="8"/>
        <v>605199</v>
      </c>
      <c r="G47" s="1">
        <f t="shared" si="8"/>
        <v>3763984</v>
      </c>
      <c r="H47" s="1">
        <f t="shared" si="8"/>
        <v>7527968</v>
      </c>
      <c r="I47" s="1">
        <f t="shared" si="8"/>
        <v>5516751</v>
      </c>
      <c r="J47" s="1">
        <f t="shared" si="8"/>
        <v>1956078</v>
      </c>
      <c r="K47" s="1">
        <f t="shared" si="8"/>
        <v>55139</v>
      </c>
      <c r="M47" s="3">
        <f>(C47*2+D47*2+F47*2+J47+K47)</f>
        <v>122244753</v>
      </c>
      <c r="N47" s="6">
        <f>M47/(B47*2)*100</f>
        <v>95.68199275424935</v>
      </c>
    </row>
    <row r="49" spans="1:1024" s="4" customFormat="1" x14ac:dyDescent="0.2">
      <c r="A49" s="4" t="s">
        <v>55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5"/>
      <c r="N49" s="2"/>
      <c r="P49"/>
      <c r="AMJ49"/>
    </row>
    <row r="50" spans="1:1024" x14ac:dyDescent="0.2">
      <c r="A50" t="s">
        <v>56</v>
      </c>
      <c r="B50" s="1">
        <v>21853877</v>
      </c>
      <c r="C50" s="1">
        <v>19331713</v>
      </c>
      <c r="D50" s="1">
        <v>473654</v>
      </c>
      <c r="E50" s="2">
        <v>2048510</v>
      </c>
      <c r="F50" s="1">
        <v>407299</v>
      </c>
      <c r="G50" s="2">
        <v>1641211</v>
      </c>
      <c r="H50" s="1">
        <v>3282422</v>
      </c>
      <c r="I50" s="1">
        <v>2256558</v>
      </c>
      <c r="J50" s="1">
        <v>992856</v>
      </c>
      <c r="K50" s="1">
        <v>33008</v>
      </c>
      <c r="L50" s="2">
        <v>94.84</v>
      </c>
      <c r="M50" s="3">
        <f>(C50*2+D50*2+F50*2+J50+K50)</f>
        <v>41451196</v>
      </c>
      <c r="N50" s="6">
        <f>M50/(B50*2)*100</f>
        <v>94.837167794071505</v>
      </c>
    </row>
    <row r="51" spans="1:1024" x14ac:dyDescent="0.2">
      <c r="A51" t="s">
        <v>57</v>
      </c>
      <c r="B51" s="1">
        <v>22801727</v>
      </c>
      <c r="C51" s="1">
        <v>20385120</v>
      </c>
      <c r="D51" s="1">
        <v>455983</v>
      </c>
      <c r="E51" s="2">
        <v>1960624</v>
      </c>
      <c r="F51" s="1">
        <v>364560</v>
      </c>
      <c r="G51" s="2">
        <v>1596064</v>
      </c>
      <c r="H51" s="1">
        <v>3192128</v>
      </c>
      <c r="I51" s="1">
        <v>2118787</v>
      </c>
      <c r="J51" s="1">
        <v>1041365</v>
      </c>
      <c r="K51" s="1">
        <v>31976</v>
      </c>
      <c r="L51" s="2">
        <v>95.35</v>
      </c>
      <c r="M51" s="3">
        <f>(C51*2+D51*2+F51*2+J51+K51)</f>
        <v>43484667</v>
      </c>
      <c r="N51" s="6">
        <f>M51/(B51*2)*100</f>
        <v>95.353889203216937</v>
      </c>
    </row>
    <row r="52" spans="1:1024" x14ac:dyDescent="0.2">
      <c r="A52" t="s">
        <v>58</v>
      </c>
      <c r="B52" s="1">
        <v>22864546</v>
      </c>
      <c r="C52" s="1">
        <v>20369817</v>
      </c>
      <c r="D52" s="1">
        <v>575886</v>
      </c>
      <c r="E52" s="2">
        <v>1918843</v>
      </c>
      <c r="F52" s="1">
        <v>292834</v>
      </c>
      <c r="G52" s="2">
        <v>1626009</v>
      </c>
      <c r="H52" s="1">
        <v>3252018</v>
      </c>
      <c r="I52" s="1">
        <v>2292372</v>
      </c>
      <c r="J52" s="1">
        <v>931032</v>
      </c>
      <c r="K52" s="1">
        <v>28614</v>
      </c>
      <c r="L52" s="2">
        <v>94.99</v>
      </c>
      <c r="M52" s="3">
        <f>(C52*2+D52*2+F52*2+J52+K52)</f>
        <v>43436720</v>
      </c>
      <c r="N52" s="6">
        <f>M52/(B52*2)*100</f>
        <v>94.987059878643549</v>
      </c>
    </row>
    <row r="53" spans="1:1024" x14ac:dyDescent="0.2">
      <c r="A53" s="4" t="s">
        <v>30</v>
      </c>
      <c r="B53" s="1">
        <f t="shared" ref="B53:K53" si="9">SUM(B50:B52)</f>
        <v>67520150</v>
      </c>
      <c r="C53" s="1">
        <f t="shared" si="9"/>
        <v>60086650</v>
      </c>
      <c r="D53" s="1">
        <f t="shared" si="9"/>
        <v>1505523</v>
      </c>
      <c r="E53" s="1">
        <f t="shared" si="9"/>
        <v>5927977</v>
      </c>
      <c r="F53" s="1">
        <f t="shared" si="9"/>
        <v>1064693</v>
      </c>
      <c r="G53" s="1">
        <f t="shared" si="9"/>
        <v>4863284</v>
      </c>
      <c r="H53" s="1">
        <f t="shared" si="9"/>
        <v>9726568</v>
      </c>
      <c r="I53" s="1">
        <f t="shared" si="9"/>
        <v>6667717</v>
      </c>
      <c r="J53" s="1">
        <f t="shared" si="9"/>
        <v>2965253</v>
      </c>
      <c r="K53" s="1">
        <f t="shared" si="9"/>
        <v>93598</v>
      </c>
      <c r="M53" s="3">
        <f>(C53*2+D53*2+F53*2+J53+K53)</f>
        <v>128372583</v>
      </c>
      <c r="N53" s="6">
        <f>M53/(B53*2)*100</f>
        <v>95.062424328144999</v>
      </c>
    </row>
    <row r="55" spans="1:1024" s="4" customFormat="1" x14ac:dyDescent="0.2">
      <c r="A55" s="4" t="s">
        <v>59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5"/>
      <c r="N55" s="2"/>
      <c r="P55"/>
      <c r="AMJ55"/>
    </row>
    <row r="56" spans="1:1024" x14ac:dyDescent="0.2">
      <c r="A56" t="s">
        <v>60</v>
      </c>
      <c r="B56" s="1">
        <v>23983390</v>
      </c>
      <c r="C56" s="1">
        <v>22146823</v>
      </c>
      <c r="D56" s="1">
        <v>678254</v>
      </c>
      <c r="E56" s="1">
        <v>1158313</v>
      </c>
      <c r="F56" s="1">
        <v>50399</v>
      </c>
      <c r="G56" s="1">
        <v>1107914</v>
      </c>
      <c r="H56" s="2">
        <v>2215828</v>
      </c>
      <c r="I56" s="2">
        <v>1694224</v>
      </c>
      <c r="J56" s="1">
        <v>505629</v>
      </c>
      <c r="K56" s="1">
        <v>15975</v>
      </c>
      <c r="L56" s="2">
        <v>96.47</v>
      </c>
      <c r="M56" s="3">
        <f t="shared" ref="M56:M87" si="10">(C56*2+D56*2+F56*2+J56+K56)</f>
        <v>46272556</v>
      </c>
      <c r="N56" s="6">
        <f t="shared" ref="N56:N87" si="11">M56/(B56*2)*100</f>
        <v>96.467922174471582</v>
      </c>
    </row>
    <row r="57" spans="1:1024" x14ac:dyDescent="0.2">
      <c r="A57" t="s">
        <v>61</v>
      </c>
      <c r="B57" s="1">
        <v>25685898</v>
      </c>
      <c r="C57" s="1">
        <v>24278846</v>
      </c>
      <c r="D57" s="1">
        <v>337881</v>
      </c>
      <c r="E57" s="1">
        <v>1069171</v>
      </c>
      <c r="F57" s="1">
        <v>37656</v>
      </c>
      <c r="G57" s="1">
        <v>1031515</v>
      </c>
      <c r="H57" s="2">
        <v>2063030</v>
      </c>
      <c r="I57" s="2">
        <v>1602233</v>
      </c>
      <c r="J57" s="1">
        <v>452280</v>
      </c>
      <c r="K57" s="1">
        <v>8517</v>
      </c>
      <c r="L57" s="2">
        <v>96.88</v>
      </c>
      <c r="M57" s="3">
        <f t="shared" si="10"/>
        <v>49769563</v>
      </c>
      <c r="N57" s="6">
        <f t="shared" si="11"/>
        <v>96.88110378698849</v>
      </c>
    </row>
    <row r="58" spans="1:1024" x14ac:dyDescent="0.2">
      <c r="A58" t="s">
        <v>62</v>
      </c>
      <c r="B58" s="1">
        <v>30317737</v>
      </c>
      <c r="C58" s="1">
        <v>27952044</v>
      </c>
      <c r="D58" s="1">
        <v>739872</v>
      </c>
      <c r="E58" s="1">
        <v>1625821</v>
      </c>
      <c r="F58" s="1">
        <v>66452</v>
      </c>
      <c r="G58" s="1">
        <v>1559369</v>
      </c>
      <c r="H58" s="2">
        <v>3118738</v>
      </c>
      <c r="I58" s="2">
        <v>2429904</v>
      </c>
      <c r="J58" s="1">
        <v>667523</v>
      </c>
      <c r="K58" s="1">
        <v>21311</v>
      </c>
      <c r="L58" s="2">
        <v>95.99</v>
      </c>
      <c r="M58" s="3">
        <f t="shared" si="10"/>
        <v>58205570</v>
      </c>
      <c r="N58" s="6">
        <f t="shared" si="11"/>
        <v>95.992603273786557</v>
      </c>
    </row>
    <row r="59" spans="1:1024" x14ac:dyDescent="0.2">
      <c r="A59" t="s">
        <v>63</v>
      </c>
      <c r="B59" s="1">
        <v>27933736</v>
      </c>
      <c r="C59" s="1">
        <v>25832821</v>
      </c>
      <c r="D59" s="1">
        <v>794450</v>
      </c>
      <c r="E59" s="1">
        <v>1306465</v>
      </c>
      <c r="F59" s="1">
        <v>58710</v>
      </c>
      <c r="G59" s="1">
        <v>1247755</v>
      </c>
      <c r="H59" s="2">
        <v>2495510</v>
      </c>
      <c r="I59" s="2">
        <v>1909796</v>
      </c>
      <c r="J59" s="1">
        <v>563761</v>
      </c>
      <c r="K59" s="1">
        <v>21953</v>
      </c>
      <c r="L59" s="2">
        <v>96.58</v>
      </c>
      <c r="M59" s="3">
        <f t="shared" si="10"/>
        <v>53957676</v>
      </c>
      <c r="N59" s="6">
        <f t="shared" si="11"/>
        <v>96.581560017607387</v>
      </c>
    </row>
    <row r="60" spans="1:1024" x14ac:dyDescent="0.2">
      <c r="A60" t="s">
        <v>64</v>
      </c>
      <c r="B60" s="1">
        <v>21353614</v>
      </c>
      <c r="C60" s="1">
        <v>19671987</v>
      </c>
      <c r="D60" s="1">
        <v>709229</v>
      </c>
      <c r="E60" s="1">
        <v>972398</v>
      </c>
      <c r="F60" s="1">
        <v>43440</v>
      </c>
      <c r="G60" s="1">
        <v>928958</v>
      </c>
      <c r="H60" s="2">
        <v>1857916</v>
      </c>
      <c r="I60" s="2">
        <v>1405981</v>
      </c>
      <c r="J60" s="1">
        <v>434942</v>
      </c>
      <c r="K60" s="1">
        <v>16993</v>
      </c>
      <c r="L60" s="8" t="s">
        <v>65</v>
      </c>
      <c r="M60" s="3">
        <f t="shared" si="10"/>
        <v>41301247</v>
      </c>
      <c r="N60" s="6">
        <f t="shared" si="11"/>
        <v>96.707861723078821</v>
      </c>
    </row>
    <row r="61" spans="1:1024" x14ac:dyDescent="0.2">
      <c r="A61" t="s">
        <v>66</v>
      </c>
      <c r="B61" s="1">
        <v>28996120</v>
      </c>
      <c r="C61" s="1">
        <v>26452341</v>
      </c>
      <c r="D61" s="1">
        <v>951541</v>
      </c>
      <c r="E61" s="1">
        <v>1592238</v>
      </c>
      <c r="F61" s="1">
        <v>51342</v>
      </c>
      <c r="G61" s="1">
        <v>1540896</v>
      </c>
      <c r="H61" s="2">
        <v>3081792</v>
      </c>
      <c r="I61" s="2">
        <v>2430269</v>
      </c>
      <c r="J61" s="1">
        <v>628614</v>
      </c>
      <c r="K61" s="1">
        <v>22909</v>
      </c>
      <c r="L61" s="2">
        <v>95.81</v>
      </c>
      <c r="M61" s="3">
        <f t="shared" si="10"/>
        <v>55561971</v>
      </c>
      <c r="N61" s="6">
        <f t="shared" si="11"/>
        <v>95.809320350446896</v>
      </c>
    </row>
    <row r="62" spans="1:1024" x14ac:dyDescent="0.2">
      <c r="A62" t="s">
        <v>67</v>
      </c>
      <c r="B62" s="1">
        <v>26744916</v>
      </c>
      <c r="C62" s="1">
        <v>23988568</v>
      </c>
      <c r="D62" s="1">
        <v>1413611</v>
      </c>
      <c r="E62" s="1">
        <v>1342737</v>
      </c>
      <c r="F62" s="1">
        <v>42084</v>
      </c>
      <c r="G62" s="1">
        <v>1300653</v>
      </c>
      <c r="H62" s="2">
        <v>2601306</v>
      </c>
      <c r="I62" s="2">
        <v>1992825</v>
      </c>
      <c r="J62" s="1">
        <v>577111</v>
      </c>
      <c r="K62" s="1">
        <v>31370</v>
      </c>
      <c r="L62" s="2">
        <v>96.27</v>
      </c>
      <c r="M62" s="3">
        <f t="shared" si="10"/>
        <v>51497007</v>
      </c>
      <c r="N62" s="6">
        <f t="shared" si="11"/>
        <v>96.274385382253584</v>
      </c>
    </row>
    <row r="63" spans="1:1024" x14ac:dyDescent="0.2">
      <c r="A63" t="s">
        <v>68</v>
      </c>
      <c r="B63" s="1">
        <v>24088938</v>
      </c>
      <c r="C63" s="1">
        <v>21900555</v>
      </c>
      <c r="D63" s="1">
        <v>996021</v>
      </c>
      <c r="E63" s="1">
        <v>1192362</v>
      </c>
      <c r="F63" s="1">
        <v>37224</v>
      </c>
      <c r="G63" s="1">
        <v>1155138</v>
      </c>
      <c r="H63" s="2">
        <v>2310276</v>
      </c>
      <c r="I63" s="2">
        <v>1770689</v>
      </c>
      <c r="J63" s="1">
        <v>515169</v>
      </c>
      <c r="K63" s="1">
        <v>24418</v>
      </c>
      <c r="L63" s="2">
        <v>96.32</v>
      </c>
      <c r="M63" s="3">
        <f t="shared" si="10"/>
        <v>46407187</v>
      </c>
      <c r="N63" s="6">
        <f t="shared" si="11"/>
        <v>96.324684384176678</v>
      </c>
    </row>
    <row r="64" spans="1:1024" x14ac:dyDescent="0.2">
      <c r="A64" t="s">
        <v>69</v>
      </c>
      <c r="B64" s="1">
        <v>23232481</v>
      </c>
      <c r="C64" s="1">
        <v>20980377</v>
      </c>
      <c r="D64" s="1">
        <v>1084522</v>
      </c>
      <c r="E64" s="1">
        <v>1167582</v>
      </c>
      <c r="F64" s="1">
        <v>54784</v>
      </c>
      <c r="G64" s="1">
        <v>1112798</v>
      </c>
      <c r="H64" s="2">
        <v>2225596</v>
      </c>
      <c r="I64" s="2">
        <v>1634164</v>
      </c>
      <c r="J64" s="1">
        <v>565418</v>
      </c>
      <c r="K64" s="1">
        <v>26014</v>
      </c>
      <c r="L64" s="2">
        <v>96.48</v>
      </c>
      <c r="M64" s="3">
        <f t="shared" si="10"/>
        <v>44830798</v>
      </c>
      <c r="N64" s="6">
        <f t="shared" si="11"/>
        <v>96.483018752926128</v>
      </c>
    </row>
    <row r="65" spans="1:14" x14ac:dyDescent="0.2">
      <c r="A65" t="s">
        <v>70</v>
      </c>
      <c r="B65" s="1">
        <v>23630305</v>
      </c>
      <c r="C65" s="1">
        <v>21454660</v>
      </c>
      <c r="D65" s="1">
        <v>1052935</v>
      </c>
      <c r="E65" s="1">
        <v>1122710</v>
      </c>
      <c r="F65" s="1">
        <v>55091</v>
      </c>
      <c r="G65" s="1">
        <v>1067619</v>
      </c>
      <c r="H65" s="2">
        <v>2135238</v>
      </c>
      <c r="I65" s="2">
        <v>1619673</v>
      </c>
      <c r="J65" s="1">
        <v>489317</v>
      </c>
      <c r="K65" s="1">
        <v>26248</v>
      </c>
      <c r="L65" s="2">
        <v>96.57</v>
      </c>
      <c r="M65" s="3">
        <f t="shared" si="10"/>
        <v>45640937</v>
      </c>
      <c r="N65" s="6">
        <f t="shared" si="11"/>
        <v>96.572890193334359</v>
      </c>
    </row>
    <row r="66" spans="1:14" x14ac:dyDescent="0.2">
      <c r="A66" t="s">
        <v>71</v>
      </c>
      <c r="B66" s="1">
        <v>27686413</v>
      </c>
      <c r="C66" s="1">
        <v>25165580</v>
      </c>
      <c r="D66" s="1">
        <v>1138783</v>
      </c>
      <c r="E66" s="1">
        <v>1382050</v>
      </c>
      <c r="F66" s="1">
        <v>41848</v>
      </c>
      <c r="G66" s="1">
        <v>1340202</v>
      </c>
      <c r="H66" s="2">
        <v>2680404</v>
      </c>
      <c r="I66" s="2">
        <v>2054644</v>
      </c>
      <c r="J66" s="1">
        <v>591437</v>
      </c>
      <c r="K66" s="1">
        <v>34323</v>
      </c>
      <c r="L66" s="2">
        <v>96.29</v>
      </c>
      <c r="M66" s="3">
        <f t="shared" si="10"/>
        <v>53318182</v>
      </c>
      <c r="N66" s="6">
        <f t="shared" si="11"/>
        <v>96.289436266084735</v>
      </c>
    </row>
    <row r="67" spans="1:14" x14ac:dyDescent="0.2">
      <c r="A67" t="s">
        <v>72</v>
      </c>
      <c r="B67" s="1">
        <v>19195523</v>
      </c>
      <c r="C67" s="1">
        <v>17483402</v>
      </c>
      <c r="D67" s="1">
        <v>786925</v>
      </c>
      <c r="E67" s="1">
        <v>925196</v>
      </c>
      <c r="F67" s="1">
        <v>36800</v>
      </c>
      <c r="G67" s="1">
        <v>888396</v>
      </c>
      <c r="H67" s="2">
        <v>1776792</v>
      </c>
      <c r="I67" s="2">
        <v>1345948</v>
      </c>
      <c r="J67" s="1">
        <v>409359</v>
      </c>
      <c r="K67" s="1">
        <v>21485</v>
      </c>
      <c r="L67" s="2">
        <v>96.49</v>
      </c>
      <c r="M67" s="3">
        <f t="shared" si="10"/>
        <v>37045098</v>
      </c>
      <c r="N67" s="6">
        <f t="shared" si="11"/>
        <v>96.494109590033048</v>
      </c>
    </row>
    <row r="68" spans="1:14" x14ac:dyDescent="0.2">
      <c r="A68" t="s">
        <v>73</v>
      </c>
      <c r="B68" s="1">
        <v>24212174</v>
      </c>
      <c r="C68" s="1">
        <v>22794907</v>
      </c>
      <c r="D68" s="1">
        <v>348120</v>
      </c>
      <c r="E68" s="1">
        <v>1069147</v>
      </c>
      <c r="F68" s="1">
        <v>35881</v>
      </c>
      <c r="G68" s="1">
        <v>1033266</v>
      </c>
      <c r="H68" s="2">
        <v>2066532</v>
      </c>
      <c r="I68" s="2">
        <v>1033266</v>
      </c>
      <c r="J68" s="1">
        <v>476784</v>
      </c>
      <c r="K68" s="1">
        <v>8381</v>
      </c>
      <c r="L68" s="2">
        <v>96.73</v>
      </c>
      <c r="M68" s="3">
        <f t="shared" si="10"/>
        <v>46842981</v>
      </c>
      <c r="N68" s="6">
        <f t="shared" si="11"/>
        <v>96.734355617963104</v>
      </c>
    </row>
    <row r="69" spans="1:14" x14ac:dyDescent="0.2">
      <c r="A69" t="s">
        <v>74</v>
      </c>
      <c r="B69" s="1">
        <v>24921786</v>
      </c>
      <c r="C69" s="1">
        <v>23077671</v>
      </c>
      <c r="D69" s="1">
        <v>571800</v>
      </c>
      <c r="E69" s="1">
        <v>1272315</v>
      </c>
      <c r="F69" s="1">
        <v>44207</v>
      </c>
      <c r="G69" s="1">
        <v>1228108</v>
      </c>
      <c r="H69" s="2">
        <v>2456216</v>
      </c>
      <c r="I69" s="2">
        <v>1884747</v>
      </c>
      <c r="J69" s="1">
        <v>528182</v>
      </c>
      <c r="K69" s="1">
        <v>43287</v>
      </c>
      <c r="L69" s="2">
        <v>96.22</v>
      </c>
      <c r="M69" s="3">
        <f t="shared" si="10"/>
        <v>47958825</v>
      </c>
      <c r="N69" s="6">
        <f t="shared" si="11"/>
        <v>96.218675900675819</v>
      </c>
    </row>
    <row r="70" spans="1:14" x14ac:dyDescent="0.2">
      <c r="A70" t="s">
        <v>75</v>
      </c>
      <c r="B70" s="1">
        <v>22860050</v>
      </c>
      <c r="C70" s="1">
        <v>21218595</v>
      </c>
      <c r="D70" s="1">
        <v>445688</v>
      </c>
      <c r="E70" s="1">
        <v>1195767</v>
      </c>
      <c r="F70" s="1">
        <v>30549</v>
      </c>
      <c r="G70" s="1">
        <v>1165218</v>
      </c>
      <c r="H70" s="2">
        <v>2330436</v>
      </c>
      <c r="I70" s="2">
        <v>1787709</v>
      </c>
      <c r="J70" s="1">
        <v>506141</v>
      </c>
      <c r="K70" s="1">
        <v>36586</v>
      </c>
      <c r="L70" s="2">
        <v>96.09</v>
      </c>
      <c r="M70" s="3">
        <f t="shared" si="10"/>
        <v>43932391</v>
      </c>
      <c r="N70" s="6">
        <f t="shared" si="11"/>
        <v>96.08988388039397</v>
      </c>
    </row>
    <row r="71" spans="1:14" x14ac:dyDescent="0.2">
      <c r="A71" t="s">
        <v>76</v>
      </c>
      <c r="B71" s="1">
        <v>22879071</v>
      </c>
      <c r="C71" s="1">
        <v>457241</v>
      </c>
      <c r="D71" s="1">
        <v>457241</v>
      </c>
      <c r="E71" s="1">
        <v>1227112</v>
      </c>
      <c r="F71" s="1">
        <v>35185</v>
      </c>
      <c r="G71" s="1">
        <v>1191927</v>
      </c>
      <c r="H71" s="2">
        <v>2383854</v>
      </c>
      <c r="I71" s="2">
        <v>1811836</v>
      </c>
      <c r="J71" s="1">
        <v>529939</v>
      </c>
      <c r="K71" s="1">
        <v>42079</v>
      </c>
      <c r="L71" s="2">
        <v>96.04</v>
      </c>
      <c r="M71" s="3">
        <f t="shared" si="10"/>
        <v>2471352</v>
      </c>
      <c r="N71" s="6">
        <f t="shared" si="11"/>
        <v>5.4009011117627983</v>
      </c>
    </row>
    <row r="72" spans="1:14" x14ac:dyDescent="0.2">
      <c r="A72" t="s">
        <v>77</v>
      </c>
      <c r="B72" s="1">
        <v>22960494</v>
      </c>
      <c r="C72" s="1">
        <v>21226159</v>
      </c>
      <c r="D72" s="1">
        <v>572003</v>
      </c>
      <c r="E72" s="1">
        <v>1162332</v>
      </c>
      <c r="F72" s="1">
        <v>36143</v>
      </c>
      <c r="G72" s="1">
        <v>1126189</v>
      </c>
      <c r="H72" s="2">
        <v>2252378</v>
      </c>
      <c r="I72" s="2">
        <v>1725457</v>
      </c>
      <c r="J72" s="1">
        <v>477686</v>
      </c>
      <c r="K72" s="1">
        <v>49235</v>
      </c>
      <c r="L72" s="2">
        <v>96.24</v>
      </c>
      <c r="M72" s="3">
        <f t="shared" si="10"/>
        <v>44195531</v>
      </c>
      <c r="N72" s="6">
        <f t="shared" si="11"/>
        <v>96.242552533930663</v>
      </c>
    </row>
    <row r="73" spans="1:14" x14ac:dyDescent="0.2">
      <c r="A73" t="s">
        <v>78</v>
      </c>
      <c r="B73" s="1">
        <v>26677437</v>
      </c>
      <c r="C73" s="1">
        <v>24732440</v>
      </c>
      <c r="D73" s="1">
        <v>530094</v>
      </c>
      <c r="E73" s="1">
        <v>1414903</v>
      </c>
      <c r="F73" s="1">
        <v>36860</v>
      </c>
      <c r="G73" s="1">
        <v>1378043</v>
      </c>
      <c r="H73" s="2">
        <v>2756086</v>
      </c>
      <c r="I73" s="2">
        <v>2069091</v>
      </c>
      <c r="J73" s="1">
        <v>625353</v>
      </c>
      <c r="K73" s="1">
        <v>61642</v>
      </c>
      <c r="L73" s="2">
        <v>96.12</v>
      </c>
      <c r="M73" s="3">
        <f t="shared" si="10"/>
        <v>51285783</v>
      </c>
      <c r="N73" s="6">
        <f t="shared" si="11"/>
        <v>96.122020642387795</v>
      </c>
    </row>
    <row r="74" spans="1:14" x14ac:dyDescent="0.2">
      <c r="A74" t="s">
        <v>79</v>
      </c>
      <c r="B74" s="1">
        <v>24619520</v>
      </c>
      <c r="C74" s="1">
        <v>22808066</v>
      </c>
      <c r="D74" s="1">
        <v>511287</v>
      </c>
      <c r="E74" s="1">
        <v>1300167</v>
      </c>
      <c r="F74" s="1">
        <v>32802</v>
      </c>
      <c r="G74" s="1">
        <v>1267365</v>
      </c>
      <c r="H74" s="2">
        <v>2534730</v>
      </c>
      <c r="I74" s="2">
        <v>1949146</v>
      </c>
      <c r="J74" s="1">
        <v>530289</v>
      </c>
      <c r="K74" s="1">
        <v>55295</v>
      </c>
      <c r="L74" s="2">
        <v>96.04</v>
      </c>
      <c r="M74" s="3">
        <f t="shared" si="10"/>
        <v>47289894</v>
      </c>
      <c r="N74" s="6">
        <f t="shared" si="11"/>
        <v>96.041462221846729</v>
      </c>
    </row>
    <row r="75" spans="1:14" x14ac:dyDescent="0.2">
      <c r="A75" t="s">
        <v>80</v>
      </c>
      <c r="B75" s="1">
        <v>23107821</v>
      </c>
      <c r="C75" s="1">
        <v>21511732</v>
      </c>
      <c r="D75" s="1">
        <v>456745</v>
      </c>
      <c r="E75" s="1">
        <v>1139344</v>
      </c>
      <c r="F75" s="1">
        <v>37180</v>
      </c>
      <c r="G75" s="1">
        <v>1102164</v>
      </c>
      <c r="H75" s="2">
        <v>2204328</v>
      </c>
      <c r="I75" s="2">
        <v>1648675</v>
      </c>
      <c r="J75" s="1">
        <v>509007</v>
      </c>
      <c r="K75" s="1">
        <v>46646</v>
      </c>
      <c r="L75" s="2">
        <v>96.43</v>
      </c>
      <c r="M75" s="3">
        <f t="shared" si="10"/>
        <v>44566967</v>
      </c>
      <c r="N75" s="6">
        <f t="shared" si="11"/>
        <v>96.432647197673887</v>
      </c>
    </row>
    <row r="76" spans="1:14" x14ac:dyDescent="0.2">
      <c r="A76" t="s">
        <v>81</v>
      </c>
      <c r="B76" s="1">
        <v>23569589</v>
      </c>
      <c r="C76" s="1">
        <v>21886988</v>
      </c>
      <c r="D76" s="1">
        <v>447779</v>
      </c>
      <c r="E76" s="1">
        <v>1234822</v>
      </c>
      <c r="F76" s="1">
        <v>49218</v>
      </c>
      <c r="G76" s="1">
        <v>1185604</v>
      </c>
      <c r="H76" s="2">
        <v>2371208</v>
      </c>
      <c r="I76" s="2">
        <v>1805084</v>
      </c>
      <c r="J76" s="1">
        <v>520527</v>
      </c>
      <c r="K76" s="1">
        <v>45597</v>
      </c>
      <c r="L76" s="2">
        <v>96.17</v>
      </c>
      <c r="M76" s="3">
        <f t="shared" si="10"/>
        <v>45334094</v>
      </c>
      <c r="N76" s="6">
        <f t="shared" si="11"/>
        <v>96.170735094277632</v>
      </c>
    </row>
    <row r="77" spans="1:14" x14ac:dyDescent="0.2">
      <c r="A77" t="s">
        <v>82</v>
      </c>
      <c r="B77" s="1">
        <v>21663622</v>
      </c>
      <c r="C77" s="1">
        <v>20135035</v>
      </c>
      <c r="D77" s="1">
        <v>381682</v>
      </c>
      <c r="E77" s="1">
        <v>1146905</v>
      </c>
      <c r="F77" s="1">
        <v>31031</v>
      </c>
      <c r="G77" s="1">
        <v>1115874</v>
      </c>
      <c r="H77" s="2">
        <v>2231748</v>
      </c>
      <c r="I77" s="2">
        <v>1715439</v>
      </c>
      <c r="J77" s="1">
        <v>473809</v>
      </c>
      <c r="K77" s="1">
        <v>42500</v>
      </c>
      <c r="L77" s="2">
        <v>96.04</v>
      </c>
      <c r="M77" s="3">
        <f t="shared" si="10"/>
        <v>41611805</v>
      </c>
      <c r="N77" s="6">
        <f t="shared" si="11"/>
        <v>96.040738247740848</v>
      </c>
    </row>
    <row r="78" spans="1:14" x14ac:dyDescent="0.2">
      <c r="A78" t="s">
        <v>83</v>
      </c>
      <c r="B78" s="1">
        <v>22785934</v>
      </c>
      <c r="C78" s="1">
        <v>21254502</v>
      </c>
      <c r="D78" s="1">
        <v>344860</v>
      </c>
      <c r="E78" s="1">
        <v>1186572</v>
      </c>
      <c r="F78" s="1">
        <v>39378</v>
      </c>
      <c r="G78" s="1">
        <v>1147194</v>
      </c>
      <c r="H78" s="2">
        <v>2294388</v>
      </c>
      <c r="I78" s="2">
        <v>1753306</v>
      </c>
      <c r="J78" s="1">
        <v>506399</v>
      </c>
      <c r="K78" s="1">
        <v>34683</v>
      </c>
      <c r="L78" s="2">
        <v>96.15</v>
      </c>
      <c r="M78" s="3">
        <f t="shared" si="10"/>
        <v>43818562</v>
      </c>
      <c r="N78" s="6">
        <f t="shared" si="11"/>
        <v>96.152657161211835</v>
      </c>
    </row>
    <row r="79" spans="1:14" x14ac:dyDescent="0.2">
      <c r="A79" t="s">
        <v>84</v>
      </c>
      <c r="B79" s="1">
        <v>20992862</v>
      </c>
      <c r="C79" s="1">
        <v>19755795</v>
      </c>
      <c r="D79" s="1">
        <v>253496</v>
      </c>
      <c r="E79" s="1">
        <v>983571</v>
      </c>
      <c r="F79" s="1">
        <v>43321</v>
      </c>
      <c r="G79" s="1">
        <v>940250</v>
      </c>
      <c r="H79" s="2">
        <v>1880500</v>
      </c>
      <c r="I79" s="2">
        <v>1468631</v>
      </c>
      <c r="J79" s="1">
        <v>405137</v>
      </c>
      <c r="K79" s="1">
        <v>6732</v>
      </c>
      <c r="L79" s="2">
        <v>96.5</v>
      </c>
      <c r="M79" s="3">
        <f t="shared" si="10"/>
        <v>40517093</v>
      </c>
      <c r="N79" s="6">
        <f t="shared" si="11"/>
        <v>96.502070560936374</v>
      </c>
    </row>
    <row r="80" spans="1:14" x14ac:dyDescent="0.2">
      <c r="A80" t="s">
        <v>85</v>
      </c>
      <c r="B80" s="1">
        <v>21797162</v>
      </c>
      <c r="C80" s="1">
        <v>20294431</v>
      </c>
      <c r="D80" s="1">
        <v>372268</v>
      </c>
      <c r="E80" s="1">
        <v>1130463</v>
      </c>
      <c r="F80" s="1">
        <v>34765</v>
      </c>
      <c r="G80" s="1">
        <v>1095698</v>
      </c>
      <c r="H80" s="2">
        <v>2191396</v>
      </c>
      <c r="I80" s="2">
        <v>1690692</v>
      </c>
      <c r="J80" s="1">
        <v>468036</v>
      </c>
      <c r="K80" s="1">
        <v>32668</v>
      </c>
      <c r="L80" s="2">
        <v>96.12</v>
      </c>
      <c r="M80" s="3">
        <f t="shared" si="10"/>
        <v>41903632</v>
      </c>
      <c r="N80" s="6">
        <f t="shared" si="11"/>
        <v>96.121761172394827</v>
      </c>
    </row>
    <row r="81" spans="1:14" x14ac:dyDescent="0.2">
      <c r="A81" t="s">
        <v>86</v>
      </c>
      <c r="B81" s="1">
        <v>22282739</v>
      </c>
      <c r="C81" s="1">
        <v>20766732</v>
      </c>
      <c r="D81" s="1">
        <v>380909</v>
      </c>
      <c r="E81" s="1">
        <v>1135098</v>
      </c>
      <c r="F81" s="1">
        <v>38558</v>
      </c>
      <c r="G81" s="1">
        <v>1096540</v>
      </c>
      <c r="H81" s="2">
        <v>2193080</v>
      </c>
      <c r="I81" s="2">
        <v>1696060</v>
      </c>
      <c r="J81" s="1">
        <v>467057</v>
      </c>
      <c r="K81" s="1">
        <v>29963</v>
      </c>
      <c r="L81" s="2">
        <v>96.19</v>
      </c>
      <c r="M81" s="3">
        <f t="shared" si="10"/>
        <v>42869418</v>
      </c>
      <c r="N81" s="6">
        <f t="shared" si="11"/>
        <v>96.194229084674021</v>
      </c>
    </row>
    <row r="82" spans="1:14" x14ac:dyDescent="0.2">
      <c r="A82" t="s">
        <v>87</v>
      </c>
      <c r="B82" s="1">
        <v>28693170</v>
      </c>
      <c r="C82" s="1">
        <v>26865255</v>
      </c>
      <c r="D82" s="1">
        <v>483562</v>
      </c>
      <c r="E82" s="1">
        <v>1344353</v>
      </c>
      <c r="F82" s="1">
        <v>35612</v>
      </c>
      <c r="G82" s="1">
        <v>1308741</v>
      </c>
      <c r="H82" s="2">
        <v>2617482</v>
      </c>
      <c r="I82" s="2">
        <v>2012272</v>
      </c>
      <c r="J82" s="1">
        <v>574045</v>
      </c>
      <c r="K82" s="1">
        <v>31165</v>
      </c>
      <c r="L82" s="2">
        <v>96.49</v>
      </c>
      <c r="M82" s="3">
        <f t="shared" si="10"/>
        <v>55374068</v>
      </c>
      <c r="N82" s="6">
        <f t="shared" si="11"/>
        <v>96.493465169585662</v>
      </c>
    </row>
    <row r="83" spans="1:14" x14ac:dyDescent="0.2">
      <c r="A83" t="s">
        <v>88</v>
      </c>
      <c r="B83" s="1">
        <v>25255827</v>
      </c>
      <c r="C83" s="1">
        <v>23603725</v>
      </c>
      <c r="D83" s="1">
        <v>482035</v>
      </c>
      <c r="E83" s="1">
        <v>1170067</v>
      </c>
      <c r="F83" s="1">
        <v>32529</v>
      </c>
      <c r="G83" s="1">
        <v>1137538</v>
      </c>
      <c r="H83" s="2">
        <v>2275076</v>
      </c>
      <c r="I83" s="2">
        <v>1736874</v>
      </c>
      <c r="J83" s="1">
        <v>511267</v>
      </c>
      <c r="K83" s="1">
        <v>26935</v>
      </c>
      <c r="L83" s="2">
        <v>96.56</v>
      </c>
      <c r="M83" s="3">
        <f t="shared" si="10"/>
        <v>48774780</v>
      </c>
      <c r="N83" s="6">
        <f t="shared" si="11"/>
        <v>96.561439069090866</v>
      </c>
    </row>
    <row r="84" spans="1:14" x14ac:dyDescent="0.2">
      <c r="A84" t="s">
        <v>89</v>
      </c>
      <c r="B84" s="1">
        <v>26462340</v>
      </c>
      <c r="C84" s="1">
        <v>24756855</v>
      </c>
      <c r="D84" s="1">
        <v>397002</v>
      </c>
      <c r="E84" s="1">
        <v>1308483</v>
      </c>
      <c r="F84" s="1">
        <v>44451</v>
      </c>
      <c r="G84" s="1">
        <v>1264032</v>
      </c>
      <c r="H84" s="2">
        <v>2528064</v>
      </c>
      <c r="I84" s="2">
        <v>1926644</v>
      </c>
      <c r="J84" s="1">
        <v>576407</v>
      </c>
      <c r="K84" s="1">
        <v>25013</v>
      </c>
      <c r="L84" s="2">
        <v>96.36</v>
      </c>
      <c r="M84" s="3">
        <f t="shared" si="10"/>
        <v>50998036</v>
      </c>
      <c r="N84" s="6">
        <f t="shared" si="11"/>
        <v>96.359649222253211</v>
      </c>
    </row>
    <row r="85" spans="1:14" x14ac:dyDescent="0.2">
      <c r="A85" t="s">
        <v>90</v>
      </c>
      <c r="B85" s="1">
        <v>24738187</v>
      </c>
      <c r="C85" s="1">
        <v>23213255</v>
      </c>
      <c r="D85" s="1">
        <v>355369</v>
      </c>
      <c r="E85" s="1">
        <v>1169563</v>
      </c>
      <c r="F85" s="1">
        <v>43406</v>
      </c>
      <c r="G85" s="1">
        <v>1126157</v>
      </c>
      <c r="H85" s="2">
        <v>2252314</v>
      </c>
      <c r="I85" s="2">
        <v>1728052</v>
      </c>
      <c r="J85" s="1">
        <v>505126</v>
      </c>
      <c r="K85" s="1">
        <v>19136</v>
      </c>
      <c r="L85" s="2">
        <v>96.51</v>
      </c>
      <c r="M85" s="3">
        <f t="shared" si="10"/>
        <v>47748322</v>
      </c>
      <c r="N85" s="6">
        <f t="shared" si="11"/>
        <v>96.507318826557494</v>
      </c>
    </row>
    <row r="86" spans="1:14" x14ac:dyDescent="0.2">
      <c r="A86" t="s">
        <v>91</v>
      </c>
      <c r="B86" s="1">
        <v>24567945</v>
      </c>
      <c r="C86" s="1">
        <v>22949061</v>
      </c>
      <c r="D86" s="1">
        <v>400067</v>
      </c>
      <c r="E86" s="1">
        <v>1218817</v>
      </c>
      <c r="F86" s="1">
        <v>61739</v>
      </c>
      <c r="G86" s="1">
        <v>1157078</v>
      </c>
      <c r="H86" s="2">
        <v>2314156</v>
      </c>
      <c r="I86" s="2">
        <v>1760220</v>
      </c>
      <c r="J86" s="1">
        <v>532730</v>
      </c>
      <c r="K86" s="1">
        <v>21206</v>
      </c>
      <c r="L86" s="2">
        <v>96.42</v>
      </c>
      <c r="M86" s="3">
        <f t="shared" si="10"/>
        <v>47375670</v>
      </c>
      <c r="N86" s="6">
        <f t="shared" si="11"/>
        <v>96.417649095192942</v>
      </c>
    </row>
    <row r="87" spans="1:14" x14ac:dyDescent="0.2">
      <c r="A87" t="s">
        <v>92</v>
      </c>
      <c r="B87" s="1">
        <v>21880826</v>
      </c>
      <c r="C87" s="1">
        <v>20435773</v>
      </c>
      <c r="D87" s="1">
        <v>336694</v>
      </c>
      <c r="E87" s="1">
        <v>1108359</v>
      </c>
      <c r="F87" s="1">
        <v>29922</v>
      </c>
      <c r="G87" s="1">
        <v>1078437</v>
      </c>
      <c r="H87" s="2">
        <v>2156874</v>
      </c>
      <c r="I87" s="2">
        <v>1659377</v>
      </c>
      <c r="J87" s="1">
        <v>476464</v>
      </c>
      <c r="K87" s="1">
        <v>21033</v>
      </c>
      <c r="L87" s="2">
        <v>96.21</v>
      </c>
      <c r="M87" s="3">
        <f t="shared" si="10"/>
        <v>42102275</v>
      </c>
      <c r="N87" s="6">
        <f t="shared" si="11"/>
        <v>96.208148175027759</v>
      </c>
    </row>
    <row r="88" spans="1:14" x14ac:dyDescent="0.2">
      <c r="A88" t="s">
        <v>93</v>
      </c>
      <c r="B88" s="1">
        <v>24838199</v>
      </c>
      <c r="C88" s="1">
        <v>23135483</v>
      </c>
      <c r="D88" s="1">
        <v>480412</v>
      </c>
      <c r="E88" s="2">
        <v>1222304</v>
      </c>
      <c r="F88" s="1">
        <v>40380</v>
      </c>
      <c r="G88" s="2">
        <v>1181924</v>
      </c>
      <c r="H88" s="1">
        <v>2363848</v>
      </c>
      <c r="I88" s="1">
        <v>1808900</v>
      </c>
      <c r="J88" s="1">
        <v>536919</v>
      </c>
      <c r="K88" s="1">
        <v>18029</v>
      </c>
      <c r="L88" s="2">
        <v>96.36</v>
      </c>
      <c r="M88" s="3">
        <f t="shared" ref="M88:M116" si="12">(C88*2+D88*2+F88*2+J88+K88)</f>
        <v>47867498</v>
      </c>
      <c r="N88" s="6">
        <f t="shared" ref="N88:N116" si="13">M88/(B88*2)*100</f>
        <v>96.358632926646564</v>
      </c>
    </row>
    <row r="89" spans="1:14" x14ac:dyDescent="0.2">
      <c r="A89" t="s">
        <v>94</v>
      </c>
      <c r="B89" s="1">
        <v>24660557</v>
      </c>
      <c r="C89" s="1">
        <v>23114740</v>
      </c>
      <c r="D89" s="1">
        <v>406801</v>
      </c>
      <c r="E89" s="2">
        <v>1139016</v>
      </c>
      <c r="F89" s="1">
        <v>34751</v>
      </c>
      <c r="G89" s="2">
        <v>1104265</v>
      </c>
      <c r="H89" s="1">
        <v>2208530</v>
      </c>
      <c r="I89" s="1">
        <v>1714458</v>
      </c>
      <c r="J89" s="1">
        <v>475063</v>
      </c>
      <c r="K89" s="1">
        <v>19009</v>
      </c>
      <c r="L89" s="2">
        <v>96.52</v>
      </c>
      <c r="M89" s="3">
        <f t="shared" si="12"/>
        <v>47606656</v>
      </c>
      <c r="N89" s="6">
        <f t="shared" si="13"/>
        <v>96.523886301513798</v>
      </c>
    </row>
    <row r="90" spans="1:14" x14ac:dyDescent="0.2">
      <c r="A90" t="s">
        <v>95</v>
      </c>
      <c r="B90" s="1">
        <v>23933193</v>
      </c>
      <c r="C90" s="1">
        <v>22465749</v>
      </c>
      <c r="D90" s="1">
        <v>307235</v>
      </c>
      <c r="E90" s="2">
        <v>1160209</v>
      </c>
      <c r="F90" s="1">
        <v>41344</v>
      </c>
      <c r="G90" s="2">
        <v>1118865</v>
      </c>
      <c r="H90" s="1">
        <v>2237730</v>
      </c>
      <c r="I90" s="1">
        <v>1746945</v>
      </c>
      <c r="J90" s="1">
        <v>482594</v>
      </c>
      <c r="K90" s="1">
        <v>8191</v>
      </c>
      <c r="L90" s="2">
        <v>96.35</v>
      </c>
      <c r="M90" s="3">
        <f t="shared" si="12"/>
        <v>46119441</v>
      </c>
      <c r="N90" s="6">
        <f t="shared" si="13"/>
        <v>96.350372054409959</v>
      </c>
    </row>
    <row r="91" spans="1:14" x14ac:dyDescent="0.2">
      <c r="A91" t="s">
        <v>96</v>
      </c>
      <c r="B91" s="1">
        <v>28839082</v>
      </c>
      <c r="C91" s="1">
        <v>27092625</v>
      </c>
      <c r="D91" s="1">
        <v>341168</v>
      </c>
      <c r="E91" s="2">
        <v>1405289</v>
      </c>
      <c r="F91" s="1">
        <v>33877</v>
      </c>
      <c r="G91" s="2">
        <v>1371412</v>
      </c>
      <c r="H91" s="1">
        <v>2742824</v>
      </c>
      <c r="I91" s="1">
        <v>2142817</v>
      </c>
      <c r="J91" s="1">
        <v>590315</v>
      </c>
      <c r="K91" s="1">
        <v>9692</v>
      </c>
      <c r="L91" s="2">
        <v>96.28</v>
      </c>
      <c r="M91" s="3">
        <f t="shared" si="12"/>
        <v>55535347</v>
      </c>
      <c r="N91" s="6">
        <f t="shared" si="13"/>
        <v>96.284873076056996</v>
      </c>
    </row>
    <row r="92" spans="1:14" x14ac:dyDescent="0.2">
      <c r="A92" t="s">
        <v>97</v>
      </c>
      <c r="B92" s="1">
        <v>24482224</v>
      </c>
      <c r="C92" s="1">
        <v>22920914</v>
      </c>
      <c r="D92" s="1">
        <v>356970</v>
      </c>
      <c r="E92" s="2">
        <v>1204340</v>
      </c>
      <c r="F92" s="1">
        <v>34175</v>
      </c>
      <c r="G92" s="2">
        <v>1170165</v>
      </c>
      <c r="H92" s="1">
        <v>2340330</v>
      </c>
      <c r="I92" s="1">
        <v>1812159</v>
      </c>
      <c r="J92" s="1">
        <v>512367</v>
      </c>
      <c r="K92" s="1">
        <v>15804</v>
      </c>
      <c r="L92" s="2">
        <v>96.3</v>
      </c>
      <c r="M92" s="3">
        <f t="shared" si="12"/>
        <v>47152289</v>
      </c>
      <c r="N92" s="6">
        <f t="shared" si="13"/>
        <v>96.299031084757658</v>
      </c>
    </row>
    <row r="93" spans="1:14" x14ac:dyDescent="0.2">
      <c r="A93" t="s">
        <v>98</v>
      </c>
      <c r="B93" s="1">
        <v>24809495</v>
      </c>
      <c r="C93" s="1">
        <v>23210916</v>
      </c>
      <c r="D93" s="1">
        <v>503046</v>
      </c>
      <c r="E93" s="2">
        <v>1095533</v>
      </c>
      <c r="F93" s="1">
        <v>31257</v>
      </c>
      <c r="G93" s="2">
        <v>1064276</v>
      </c>
      <c r="H93" s="1">
        <v>2128552</v>
      </c>
      <c r="I93" s="1">
        <v>1606826</v>
      </c>
      <c r="J93" s="1">
        <v>510018</v>
      </c>
      <c r="K93" s="1">
        <v>11708</v>
      </c>
      <c r="L93" s="2">
        <v>96.76</v>
      </c>
      <c r="M93" s="3">
        <f t="shared" si="12"/>
        <v>48012164</v>
      </c>
      <c r="N93" s="6">
        <f t="shared" si="13"/>
        <v>96.761671287545354</v>
      </c>
    </row>
    <row r="94" spans="1:14" x14ac:dyDescent="0.2">
      <c r="A94" t="s">
        <v>99</v>
      </c>
      <c r="B94" s="1">
        <v>25706791</v>
      </c>
      <c r="C94" s="1">
        <v>24243844</v>
      </c>
      <c r="D94" s="1">
        <v>366378</v>
      </c>
      <c r="E94" s="2">
        <v>1096569</v>
      </c>
      <c r="F94" s="1">
        <v>33423</v>
      </c>
      <c r="G94" s="2">
        <v>1063146</v>
      </c>
      <c r="H94" s="1">
        <v>2126292</v>
      </c>
      <c r="I94" s="1">
        <v>1615518</v>
      </c>
      <c r="J94" s="1">
        <v>499957</v>
      </c>
      <c r="K94" s="1">
        <v>10817</v>
      </c>
      <c r="L94" s="2">
        <v>96.86</v>
      </c>
      <c r="M94" s="3">
        <f t="shared" si="12"/>
        <v>49798064</v>
      </c>
      <c r="N94" s="6">
        <f t="shared" si="13"/>
        <v>96.857799170654943</v>
      </c>
    </row>
    <row r="95" spans="1:14" x14ac:dyDescent="0.2">
      <c r="A95" t="s">
        <v>100</v>
      </c>
      <c r="B95" s="1">
        <v>22754148</v>
      </c>
      <c r="C95" s="1">
        <v>21458555</v>
      </c>
      <c r="D95" s="1">
        <v>257492</v>
      </c>
      <c r="E95" s="2">
        <v>1038101</v>
      </c>
      <c r="F95" s="1">
        <v>48602</v>
      </c>
      <c r="G95" s="2">
        <v>989499</v>
      </c>
      <c r="H95" s="1">
        <v>1978998</v>
      </c>
      <c r="I95" s="1">
        <v>1520543</v>
      </c>
      <c r="J95" s="1">
        <v>449644</v>
      </c>
      <c r="K95" s="1">
        <v>8811</v>
      </c>
      <c r="L95" s="2">
        <v>96.66</v>
      </c>
      <c r="M95" s="3">
        <f t="shared" si="12"/>
        <v>43987753</v>
      </c>
      <c r="N95" s="6">
        <f t="shared" si="13"/>
        <v>96.658756460580292</v>
      </c>
    </row>
    <row r="96" spans="1:14" x14ac:dyDescent="0.2">
      <c r="A96" t="s">
        <v>101</v>
      </c>
      <c r="B96" s="1">
        <v>22257175</v>
      </c>
      <c r="C96" s="1">
        <v>20867711</v>
      </c>
      <c r="D96" s="1">
        <v>457281</v>
      </c>
      <c r="E96" s="2">
        <v>932183</v>
      </c>
      <c r="F96" s="1">
        <v>35099</v>
      </c>
      <c r="G96" s="2">
        <v>897084</v>
      </c>
      <c r="H96" s="1">
        <v>1794168</v>
      </c>
      <c r="I96" s="1">
        <v>1345770</v>
      </c>
      <c r="J96" s="1">
        <v>439914</v>
      </c>
      <c r="K96" s="1">
        <v>8484</v>
      </c>
      <c r="L96" s="2">
        <v>96.98</v>
      </c>
      <c r="M96" s="3">
        <f t="shared" si="12"/>
        <v>43168580</v>
      </c>
      <c r="N96" s="6">
        <f t="shared" si="13"/>
        <v>96.976772658704434</v>
      </c>
    </row>
    <row r="97" spans="1:14" x14ac:dyDescent="0.2">
      <c r="A97" t="s">
        <v>102</v>
      </c>
      <c r="B97" s="1">
        <v>23777070</v>
      </c>
      <c r="C97" s="1">
        <v>22401597</v>
      </c>
      <c r="D97" s="1">
        <v>357529</v>
      </c>
      <c r="E97" s="2">
        <v>1017944</v>
      </c>
      <c r="F97" s="1">
        <v>44559</v>
      </c>
      <c r="G97" s="2">
        <v>973385</v>
      </c>
      <c r="H97" s="1">
        <v>1946770</v>
      </c>
      <c r="I97" s="1">
        <v>1470081</v>
      </c>
      <c r="J97" s="1">
        <v>468414</v>
      </c>
      <c r="K97" s="1">
        <v>8275</v>
      </c>
      <c r="L97" s="2">
        <v>96.91</v>
      </c>
      <c r="M97" s="3">
        <f t="shared" si="12"/>
        <v>46084059</v>
      </c>
      <c r="N97" s="6">
        <f t="shared" si="13"/>
        <v>96.908616158340791</v>
      </c>
    </row>
    <row r="98" spans="1:14" x14ac:dyDescent="0.2">
      <c r="A98" t="s">
        <v>103</v>
      </c>
      <c r="B98" s="1">
        <v>22399411</v>
      </c>
      <c r="C98" s="1">
        <v>21122675</v>
      </c>
      <c r="D98" s="1">
        <v>300422</v>
      </c>
      <c r="E98" s="2">
        <v>976314</v>
      </c>
      <c r="F98" s="1">
        <v>41387</v>
      </c>
      <c r="G98" s="2">
        <v>934927</v>
      </c>
      <c r="H98" s="1">
        <v>1869854</v>
      </c>
      <c r="I98" s="1">
        <v>1386092</v>
      </c>
      <c r="J98" s="1">
        <v>475834</v>
      </c>
      <c r="K98" s="1">
        <v>7928</v>
      </c>
      <c r="L98" s="2">
        <v>96.91</v>
      </c>
      <c r="M98" s="3">
        <f t="shared" si="12"/>
        <v>43412730</v>
      </c>
      <c r="N98" s="6">
        <f t="shared" si="13"/>
        <v>96.905963286266768</v>
      </c>
    </row>
    <row r="99" spans="1:14" x14ac:dyDescent="0.2">
      <c r="A99" t="s">
        <v>104</v>
      </c>
      <c r="B99" s="1">
        <v>22498896</v>
      </c>
      <c r="C99" s="1">
        <v>21161397</v>
      </c>
      <c r="D99" s="1">
        <v>329065</v>
      </c>
      <c r="E99" s="2">
        <v>1008434</v>
      </c>
      <c r="F99" s="1">
        <v>36934</v>
      </c>
      <c r="G99" s="2">
        <v>971500</v>
      </c>
      <c r="H99" s="1">
        <v>1943000</v>
      </c>
      <c r="I99" s="1">
        <v>1462046</v>
      </c>
      <c r="J99" s="1">
        <v>473211</v>
      </c>
      <c r="K99" s="1">
        <v>7743</v>
      </c>
      <c r="L99" s="2">
        <v>96.75</v>
      </c>
      <c r="M99" s="3">
        <f t="shared" si="12"/>
        <v>43535746</v>
      </c>
      <c r="N99" s="6">
        <f t="shared" si="13"/>
        <v>96.750849463902583</v>
      </c>
    </row>
    <row r="100" spans="1:14" x14ac:dyDescent="0.2">
      <c r="A100" t="s">
        <v>105</v>
      </c>
      <c r="B100" s="1">
        <v>24266766</v>
      </c>
      <c r="C100" s="1">
        <v>22777779</v>
      </c>
      <c r="D100" s="1">
        <v>372666</v>
      </c>
      <c r="E100" s="2">
        <v>1116321</v>
      </c>
      <c r="F100" s="1">
        <v>38967</v>
      </c>
      <c r="G100" s="2">
        <v>1077354</v>
      </c>
      <c r="H100" s="1">
        <v>2154708</v>
      </c>
      <c r="I100" s="1">
        <v>1623563</v>
      </c>
      <c r="J100" s="1">
        <v>522627</v>
      </c>
      <c r="K100" s="1">
        <v>8518</v>
      </c>
      <c r="L100" s="2">
        <v>96.65</v>
      </c>
      <c r="M100" s="3">
        <f t="shared" si="12"/>
        <v>46909969</v>
      </c>
      <c r="N100" s="6">
        <f t="shared" si="13"/>
        <v>96.654760259360472</v>
      </c>
    </row>
    <row r="101" spans="1:14" x14ac:dyDescent="0.2">
      <c r="A101" t="s">
        <v>106</v>
      </c>
      <c r="B101" s="1">
        <v>25797716</v>
      </c>
      <c r="C101" s="1">
        <v>24201876</v>
      </c>
      <c r="D101" s="1">
        <v>414274</v>
      </c>
      <c r="E101" s="2">
        <v>1181566</v>
      </c>
      <c r="F101" s="1">
        <v>29910</v>
      </c>
      <c r="G101" s="2">
        <v>1151656</v>
      </c>
      <c r="H101" s="1">
        <v>2303312</v>
      </c>
      <c r="I101" s="1">
        <v>1736045</v>
      </c>
      <c r="J101" s="1">
        <v>557351</v>
      </c>
      <c r="K101" s="1">
        <v>9916</v>
      </c>
      <c r="L101" s="2">
        <v>96.64</v>
      </c>
      <c r="M101" s="3">
        <f t="shared" si="12"/>
        <v>49859387</v>
      </c>
      <c r="N101" s="6">
        <f t="shared" si="13"/>
        <v>96.63527383586981</v>
      </c>
    </row>
    <row r="102" spans="1:14" x14ac:dyDescent="0.2">
      <c r="A102" t="s">
        <v>107</v>
      </c>
      <c r="B102" s="1">
        <v>25880128</v>
      </c>
      <c r="C102" s="1">
        <v>24216074</v>
      </c>
      <c r="D102" s="1">
        <v>382922</v>
      </c>
      <c r="E102" s="2">
        <v>1281132</v>
      </c>
      <c r="F102" s="1">
        <v>63721</v>
      </c>
      <c r="G102" s="2">
        <v>1217411</v>
      </c>
      <c r="H102" s="1">
        <v>2434822</v>
      </c>
      <c r="I102" s="1">
        <v>1865742</v>
      </c>
      <c r="J102" s="1">
        <v>559525</v>
      </c>
      <c r="K102" s="1">
        <v>9555</v>
      </c>
      <c r="L102" s="2">
        <v>96.4</v>
      </c>
      <c r="M102" s="3">
        <f t="shared" si="12"/>
        <v>49894514</v>
      </c>
      <c r="N102" s="6">
        <f t="shared" si="13"/>
        <v>96.395415818654371</v>
      </c>
    </row>
    <row r="103" spans="1:14" x14ac:dyDescent="0.2">
      <c r="A103" t="s">
        <v>108</v>
      </c>
      <c r="B103" s="1">
        <v>23924253</v>
      </c>
      <c r="C103" s="1">
        <v>22310923</v>
      </c>
      <c r="D103" s="1">
        <v>467383</v>
      </c>
      <c r="E103" s="2">
        <v>1145947</v>
      </c>
      <c r="F103" s="1">
        <v>38412</v>
      </c>
      <c r="G103" s="2">
        <v>1107535</v>
      </c>
      <c r="H103" s="1">
        <v>2215070</v>
      </c>
      <c r="I103" s="1">
        <v>1702314</v>
      </c>
      <c r="J103" s="1">
        <v>503228</v>
      </c>
      <c r="K103" s="1">
        <v>9528</v>
      </c>
      <c r="L103" s="2">
        <v>96.44</v>
      </c>
      <c r="M103" s="3">
        <f t="shared" si="12"/>
        <v>46146192</v>
      </c>
      <c r="N103" s="6">
        <f t="shared" si="13"/>
        <v>96.442283903284249</v>
      </c>
    </row>
    <row r="104" spans="1:14" x14ac:dyDescent="0.2">
      <c r="A104" t="s">
        <v>109</v>
      </c>
      <c r="B104" s="1">
        <v>22106178</v>
      </c>
      <c r="C104" s="1">
        <v>20681223</v>
      </c>
      <c r="D104" s="1">
        <v>340151</v>
      </c>
      <c r="E104" s="2">
        <v>1084804</v>
      </c>
      <c r="F104" s="1">
        <v>35336</v>
      </c>
      <c r="G104" s="2">
        <v>1049468</v>
      </c>
      <c r="H104" s="1">
        <v>2098936</v>
      </c>
      <c r="I104" s="1">
        <v>1618727</v>
      </c>
      <c r="J104" s="1">
        <v>472162</v>
      </c>
      <c r="K104" s="1">
        <v>8047</v>
      </c>
      <c r="L104" s="2">
        <v>96.34</v>
      </c>
      <c r="M104" s="3">
        <f t="shared" si="12"/>
        <v>42593629</v>
      </c>
      <c r="N104" s="6">
        <f t="shared" si="13"/>
        <v>96.338745214120692</v>
      </c>
    </row>
    <row r="105" spans="1:14" x14ac:dyDescent="0.2">
      <c r="A105" t="s">
        <v>110</v>
      </c>
      <c r="B105" s="1">
        <v>26567807</v>
      </c>
      <c r="C105" s="1">
        <v>24865140</v>
      </c>
      <c r="D105" s="1">
        <v>394320</v>
      </c>
      <c r="E105" s="2">
        <v>1270351</v>
      </c>
      <c r="F105" s="1">
        <v>37996</v>
      </c>
      <c r="G105" s="2">
        <v>1270351</v>
      </c>
      <c r="H105" s="1">
        <v>2540702</v>
      </c>
      <c r="I105" s="1">
        <v>1960743</v>
      </c>
      <c r="J105" s="1">
        <v>569952</v>
      </c>
      <c r="K105" s="1">
        <v>10007</v>
      </c>
      <c r="L105" s="2">
        <v>96.31</v>
      </c>
      <c r="M105" s="3">
        <f t="shared" si="12"/>
        <v>51174871</v>
      </c>
      <c r="N105" s="6">
        <f t="shared" si="13"/>
        <v>96.309926897617103</v>
      </c>
    </row>
    <row r="106" spans="1:14" x14ac:dyDescent="0.2">
      <c r="A106" t="s">
        <v>111</v>
      </c>
      <c r="B106" s="1">
        <v>21600236</v>
      </c>
      <c r="C106" s="1">
        <v>20360487</v>
      </c>
      <c r="D106" s="1">
        <v>252967</v>
      </c>
      <c r="E106" s="2">
        <v>986782</v>
      </c>
      <c r="F106" s="1">
        <v>30555</v>
      </c>
      <c r="G106" s="2">
        <v>956227</v>
      </c>
      <c r="H106" s="1">
        <v>1912454</v>
      </c>
      <c r="I106" s="1">
        <v>1479827</v>
      </c>
      <c r="J106" s="1">
        <v>425635</v>
      </c>
      <c r="K106" s="1">
        <v>6992</v>
      </c>
      <c r="L106" s="2">
        <v>96.57</v>
      </c>
      <c r="M106" s="3">
        <f t="shared" si="12"/>
        <v>41720645</v>
      </c>
      <c r="N106" s="6">
        <f t="shared" si="13"/>
        <v>96.574511963665572</v>
      </c>
    </row>
    <row r="107" spans="1:14" x14ac:dyDescent="0.2">
      <c r="A107" t="s">
        <v>112</v>
      </c>
      <c r="B107" s="1">
        <v>23891583</v>
      </c>
      <c r="C107" s="1">
        <v>22292568</v>
      </c>
      <c r="D107" s="1">
        <v>374409</v>
      </c>
      <c r="E107" s="2">
        <v>1224606</v>
      </c>
      <c r="F107" s="1">
        <v>59651</v>
      </c>
      <c r="G107" s="2">
        <v>1164955</v>
      </c>
      <c r="H107" s="1">
        <v>2329910</v>
      </c>
      <c r="I107" s="1">
        <v>1800699</v>
      </c>
      <c r="J107" s="1">
        <v>519523</v>
      </c>
      <c r="K107" s="1">
        <v>9688</v>
      </c>
      <c r="L107" s="2">
        <v>96.23</v>
      </c>
      <c r="M107" s="3">
        <f t="shared" si="12"/>
        <v>45982467</v>
      </c>
      <c r="N107" s="6">
        <f t="shared" si="13"/>
        <v>96.231520113171229</v>
      </c>
    </row>
    <row r="108" spans="1:14" x14ac:dyDescent="0.2">
      <c r="A108" t="s">
        <v>113</v>
      </c>
      <c r="B108" s="1">
        <v>27052128</v>
      </c>
      <c r="C108" s="1">
        <v>25325287</v>
      </c>
      <c r="D108" s="1">
        <v>404238</v>
      </c>
      <c r="E108" s="2">
        <v>1322603</v>
      </c>
      <c r="F108" s="1">
        <v>54866</v>
      </c>
      <c r="G108" s="2">
        <v>1267737</v>
      </c>
      <c r="H108" s="1">
        <v>2535474</v>
      </c>
      <c r="I108" s="1">
        <v>1927778</v>
      </c>
      <c r="J108" s="1">
        <v>597066</v>
      </c>
      <c r="K108" s="1">
        <v>10630</v>
      </c>
      <c r="L108" s="2">
        <v>96.44</v>
      </c>
      <c r="M108" s="3">
        <f t="shared" si="12"/>
        <v>52176478</v>
      </c>
      <c r="N108" s="6">
        <f t="shared" si="13"/>
        <v>96.436919860796166</v>
      </c>
    </row>
    <row r="109" spans="1:14" x14ac:dyDescent="0.2">
      <c r="A109" t="s">
        <v>114</v>
      </c>
      <c r="B109" s="1">
        <v>23619512</v>
      </c>
      <c r="C109" s="1">
        <v>21895869</v>
      </c>
      <c r="D109" s="1">
        <v>585278</v>
      </c>
      <c r="E109" s="2">
        <v>1138365</v>
      </c>
      <c r="F109" s="1">
        <v>39474</v>
      </c>
      <c r="G109" s="2">
        <v>1098891</v>
      </c>
      <c r="H109" s="1">
        <v>2197782</v>
      </c>
      <c r="I109" s="1">
        <v>1677265</v>
      </c>
      <c r="J109" s="1">
        <v>506659</v>
      </c>
      <c r="K109" s="1">
        <v>13858</v>
      </c>
      <c r="L109" s="2">
        <v>96.45</v>
      </c>
      <c r="M109" s="3">
        <f t="shared" si="12"/>
        <v>45561759</v>
      </c>
      <c r="N109" s="6">
        <f t="shared" si="13"/>
        <v>96.449408014865</v>
      </c>
    </row>
    <row r="110" spans="1:14" x14ac:dyDescent="0.2">
      <c r="A110" t="s">
        <v>115</v>
      </c>
      <c r="B110" s="1">
        <v>19743836</v>
      </c>
      <c r="C110" s="1">
        <v>18397386</v>
      </c>
      <c r="D110" s="1">
        <v>393742</v>
      </c>
      <c r="E110" s="2">
        <v>952708</v>
      </c>
      <c r="F110" s="1">
        <v>33819</v>
      </c>
      <c r="G110" s="2">
        <v>918889</v>
      </c>
      <c r="H110" s="1">
        <v>1837778</v>
      </c>
      <c r="I110" s="1">
        <v>1410014</v>
      </c>
      <c r="J110" s="1">
        <v>416780</v>
      </c>
      <c r="K110" s="1">
        <v>10984</v>
      </c>
      <c r="L110" s="2">
        <v>96.43</v>
      </c>
      <c r="M110" s="3">
        <f t="shared" si="12"/>
        <v>38077658</v>
      </c>
      <c r="N110" s="6">
        <f t="shared" si="13"/>
        <v>96.429229861917406</v>
      </c>
    </row>
    <row r="111" spans="1:14" x14ac:dyDescent="0.2">
      <c r="A111" t="s">
        <v>116</v>
      </c>
      <c r="B111" s="1">
        <v>23052900</v>
      </c>
      <c r="C111" s="1">
        <v>21425963</v>
      </c>
      <c r="D111" s="1">
        <v>465178</v>
      </c>
      <c r="E111" s="2">
        <v>1161759</v>
      </c>
      <c r="F111" s="1">
        <v>34730</v>
      </c>
      <c r="G111" s="2">
        <v>1127029</v>
      </c>
      <c r="H111" s="1">
        <v>2254058</v>
      </c>
      <c r="I111" s="1">
        <v>1731631</v>
      </c>
      <c r="J111" s="1">
        <v>509910</v>
      </c>
      <c r="K111" s="1">
        <v>12517</v>
      </c>
      <c r="L111" s="2">
        <v>96.24</v>
      </c>
      <c r="M111" s="3">
        <f t="shared" si="12"/>
        <v>44374169</v>
      </c>
      <c r="N111" s="6">
        <f t="shared" si="13"/>
        <v>96.244223069548724</v>
      </c>
    </row>
    <row r="112" spans="1:14" x14ac:dyDescent="0.2">
      <c r="A112" t="s">
        <v>117</v>
      </c>
      <c r="B112" s="1">
        <v>24119339</v>
      </c>
      <c r="C112" s="1">
        <v>22379977</v>
      </c>
      <c r="D112" s="1">
        <v>536775</v>
      </c>
      <c r="E112" s="2">
        <v>1202587</v>
      </c>
      <c r="F112" s="1">
        <v>46102</v>
      </c>
      <c r="G112" s="2">
        <v>1156485</v>
      </c>
      <c r="H112" s="1">
        <v>2312970</v>
      </c>
      <c r="I112" s="1">
        <v>1779209</v>
      </c>
      <c r="J112" s="1">
        <v>519102</v>
      </c>
      <c r="K112" s="1">
        <v>14659</v>
      </c>
      <c r="L112" s="2">
        <v>96.31</v>
      </c>
      <c r="M112" s="3">
        <f t="shared" si="12"/>
        <v>46459469</v>
      </c>
      <c r="N112" s="6">
        <f t="shared" si="13"/>
        <v>96.311654726524637</v>
      </c>
    </row>
    <row r="113" spans="1:1024" x14ac:dyDescent="0.2">
      <c r="A113" t="s">
        <v>118</v>
      </c>
      <c r="B113" s="1">
        <v>25787158</v>
      </c>
      <c r="C113" s="1">
        <v>23967858</v>
      </c>
      <c r="D113" s="1">
        <v>665834</v>
      </c>
      <c r="E113" s="2">
        <v>1153466</v>
      </c>
      <c r="F113" s="1">
        <v>41641</v>
      </c>
      <c r="G113" s="2">
        <v>1111825</v>
      </c>
      <c r="H113" s="1">
        <v>2223650</v>
      </c>
      <c r="I113" s="1">
        <v>1658509</v>
      </c>
      <c r="J113" s="1">
        <v>548600</v>
      </c>
      <c r="K113" s="1">
        <v>16541</v>
      </c>
      <c r="L113" s="2">
        <v>96.78</v>
      </c>
      <c r="M113" s="3">
        <f t="shared" si="12"/>
        <v>49915807</v>
      </c>
      <c r="N113" s="6">
        <f t="shared" si="13"/>
        <v>96.784234617866773</v>
      </c>
    </row>
    <row r="114" spans="1:1024" x14ac:dyDescent="0.2">
      <c r="A114" t="s">
        <v>119</v>
      </c>
      <c r="B114" s="1">
        <v>24174464</v>
      </c>
      <c r="C114" s="1">
        <v>22512433</v>
      </c>
      <c r="D114" s="1">
        <v>518854</v>
      </c>
      <c r="E114" s="2">
        <v>1143177</v>
      </c>
      <c r="F114" s="1">
        <v>35523</v>
      </c>
      <c r="G114" s="2">
        <v>1107654</v>
      </c>
      <c r="H114" s="1">
        <v>2215308</v>
      </c>
      <c r="I114" s="1">
        <v>1672829</v>
      </c>
      <c r="J114" s="1">
        <v>527535</v>
      </c>
      <c r="K114" s="1">
        <v>14944</v>
      </c>
      <c r="L114" s="2">
        <v>96.54</v>
      </c>
      <c r="M114" s="3">
        <f t="shared" si="12"/>
        <v>46676099</v>
      </c>
      <c r="N114" s="6">
        <f t="shared" si="13"/>
        <v>96.540090816491315</v>
      </c>
    </row>
    <row r="115" spans="1:1024" x14ac:dyDescent="0.2">
      <c r="A115" t="s">
        <v>120</v>
      </c>
      <c r="B115" s="1">
        <v>25906222</v>
      </c>
      <c r="C115" s="1">
        <v>23922476</v>
      </c>
      <c r="D115" s="1">
        <v>653594</v>
      </c>
      <c r="E115" s="2">
        <v>1330152</v>
      </c>
      <c r="F115" s="1">
        <v>42937</v>
      </c>
      <c r="G115" s="2">
        <v>1287215</v>
      </c>
      <c r="H115" s="1">
        <v>2574430</v>
      </c>
      <c r="I115" s="1">
        <v>1957978</v>
      </c>
      <c r="J115" s="1">
        <v>597471</v>
      </c>
      <c r="K115" s="1">
        <v>18981</v>
      </c>
      <c r="L115" s="2">
        <v>96.22</v>
      </c>
      <c r="M115" s="3">
        <f t="shared" si="12"/>
        <v>49854466</v>
      </c>
      <c r="N115" s="6">
        <f t="shared" si="13"/>
        <v>96.221027519952543</v>
      </c>
    </row>
    <row r="116" spans="1:1024" x14ac:dyDescent="0.2">
      <c r="A116" s="4" t="s">
        <v>30</v>
      </c>
      <c r="B116" s="1">
        <f t="shared" ref="B116:K116" si="14">SUM(B56:B115)</f>
        <v>1458224094</v>
      </c>
      <c r="C116" s="1">
        <f t="shared" si="14"/>
        <v>1335781747</v>
      </c>
      <c r="D116" s="1">
        <f t="shared" si="14"/>
        <v>30899109</v>
      </c>
      <c r="E116" s="1">
        <f t="shared" si="14"/>
        <v>70767765</v>
      </c>
      <c r="F116" s="1">
        <f t="shared" si="14"/>
        <v>2467995</v>
      </c>
      <c r="G116" s="1">
        <f t="shared" si="14"/>
        <v>68337766</v>
      </c>
      <c r="H116" s="1">
        <f t="shared" si="14"/>
        <v>136675532</v>
      </c>
      <c r="I116" s="1">
        <f t="shared" si="14"/>
        <v>103987956</v>
      </c>
      <c r="J116" s="1">
        <f t="shared" si="14"/>
        <v>30868321</v>
      </c>
      <c r="K116" s="1">
        <f t="shared" si="14"/>
        <v>1271154</v>
      </c>
      <c r="M116" s="3">
        <f t="shared" si="12"/>
        <v>2770437177</v>
      </c>
      <c r="N116" s="6">
        <f t="shared" si="13"/>
        <v>94.9935331750183</v>
      </c>
    </row>
    <row r="118" spans="1:1024" s="4" customFormat="1" x14ac:dyDescent="0.2">
      <c r="A118" s="4" t="s">
        <v>121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5"/>
      <c r="N118" s="2"/>
      <c r="P118"/>
      <c r="AMJ118"/>
    </row>
    <row r="119" spans="1:1024" x14ac:dyDescent="0.2">
      <c r="A119" t="s">
        <v>122</v>
      </c>
      <c r="B119" s="1">
        <v>21778822</v>
      </c>
      <c r="C119" s="1">
        <v>17928623</v>
      </c>
      <c r="D119" s="1">
        <v>1108651</v>
      </c>
      <c r="E119" s="1">
        <v>2741548</v>
      </c>
      <c r="F119" s="1">
        <v>484555</v>
      </c>
      <c r="G119" s="1">
        <v>2256993</v>
      </c>
      <c r="H119" s="1">
        <v>4513986</v>
      </c>
      <c r="I119" s="1">
        <v>3592953</v>
      </c>
      <c r="J119" s="1">
        <v>879241</v>
      </c>
      <c r="K119" s="1">
        <v>41792</v>
      </c>
      <c r="L119" s="9" t="s">
        <v>123</v>
      </c>
      <c r="M119" s="3">
        <f>(C119*2+D119*2+F119*2+J119+K119)</f>
        <v>39964691</v>
      </c>
      <c r="N119" s="6">
        <f>M119/(B119*2)*100</f>
        <v>91.751268732532921</v>
      </c>
    </row>
    <row r="120" spans="1:1024" x14ac:dyDescent="0.2">
      <c r="A120" t="s">
        <v>124</v>
      </c>
      <c r="B120" s="1">
        <v>24903429</v>
      </c>
      <c r="C120" s="1">
        <v>20492837</v>
      </c>
      <c r="D120" s="1">
        <v>1232084</v>
      </c>
      <c r="E120" s="2">
        <v>3178508</v>
      </c>
      <c r="F120" s="1">
        <v>570713</v>
      </c>
      <c r="G120" s="2">
        <v>2607795</v>
      </c>
      <c r="H120" s="1">
        <v>5215590</v>
      </c>
      <c r="I120" s="1">
        <v>4235910</v>
      </c>
      <c r="J120" s="1">
        <v>967744</v>
      </c>
      <c r="K120" s="1">
        <v>43549</v>
      </c>
      <c r="L120" s="2">
        <v>91.56</v>
      </c>
      <c r="M120" s="3">
        <f>(C120*2+D120*2+F120*2+J120+K120)</f>
        <v>45602561</v>
      </c>
      <c r="N120" s="6">
        <f>M120/(B120*2)*100</f>
        <v>91.558798991094761</v>
      </c>
    </row>
    <row r="121" spans="1:1024" x14ac:dyDescent="0.2">
      <c r="A121" t="s">
        <v>125</v>
      </c>
      <c r="B121" s="1">
        <v>20341487</v>
      </c>
      <c r="C121" s="1">
        <v>16111688</v>
      </c>
      <c r="D121" s="1">
        <v>1075283</v>
      </c>
      <c r="E121" s="2">
        <v>3154516</v>
      </c>
      <c r="F121" s="1">
        <v>573185</v>
      </c>
      <c r="G121" s="2">
        <v>2581331</v>
      </c>
      <c r="H121" s="1">
        <v>5162662</v>
      </c>
      <c r="I121" s="1">
        <v>4235910</v>
      </c>
      <c r="J121" s="1">
        <v>890610</v>
      </c>
      <c r="K121" s="1">
        <v>36142</v>
      </c>
      <c r="L121" s="2">
        <v>89.59</v>
      </c>
      <c r="M121" s="3">
        <f>(C121*2+D121*2+F121*2+J121+K121)</f>
        <v>36447064</v>
      </c>
      <c r="N121" s="6">
        <f>M121/(B121*2)*100</f>
        <v>89.588003079617522</v>
      </c>
    </row>
    <row r="122" spans="1:1024" x14ac:dyDescent="0.2">
      <c r="A122" t="s">
        <v>126</v>
      </c>
      <c r="B122" s="1">
        <v>21986540</v>
      </c>
      <c r="C122" s="1">
        <v>18204359</v>
      </c>
      <c r="D122" s="1">
        <v>693932</v>
      </c>
      <c r="E122" s="2">
        <v>3088249</v>
      </c>
      <c r="F122" s="1">
        <v>597962</v>
      </c>
      <c r="G122" s="2">
        <v>2490287</v>
      </c>
      <c r="H122" s="1">
        <v>4980574</v>
      </c>
      <c r="I122" s="1">
        <v>4068451</v>
      </c>
      <c r="J122" s="1">
        <v>890426</v>
      </c>
      <c r="K122" s="1">
        <v>21697</v>
      </c>
      <c r="L122" s="2">
        <v>90.75</v>
      </c>
      <c r="M122" s="3">
        <f>(C122*2+D122*2+F122*2+J122+K122)</f>
        <v>39904629</v>
      </c>
      <c r="N122" s="6">
        <f>M122/(B122*2)*100</f>
        <v>90.747859826966859</v>
      </c>
    </row>
    <row r="123" spans="1:1024" x14ac:dyDescent="0.2">
      <c r="A123" s="4" t="s">
        <v>30</v>
      </c>
      <c r="B123" s="1">
        <f t="shared" ref="B123:K123" si="15">SUM(B119:B122)</f>
        <v>89010278</v>
      </c>
      <c r="C123" s="1">
        <f t="shared" si="15"/>
        <v>72737507</v>
      </c>
      <c r="D123" s="1">
        <f t="shared" si="15"/>
        <v>4109950</v>
      </c>
      <c r="E123" s="1">
        <f t="shared" si="15"/>
        <v>12162821</v>
      </c>
      <c r="F123" s="1">
        <f t="shared" si="15"/>
        <v>2226415</v>
      </c>
      <c r="G123" s="1">
        <f t="shared" si="15"/>
        <v>9936406</v>
      </c>
      <c r="H123" s="1">
        <f t="shared" si="15"/>
        <v>19872812</v>
      </c>
      <c r="I123" s="1">
        <f t="shared" si="15"/>
        <v>16133224</v>
      </c>
      <c r="J123" s="1">
        <f t="shared" si="15"/>
        <v>3628021</v>
      </c>
      <c r="K123" s="1">
        <f t="shared" si="15"/>
        <v>143180</v>
      </c>
      <c r="M123" s="3">
        <f>(C123*2+D123*2+F123*2+J123+K123)</f>
        <v>161918945</v>
      </c>
      <c r="N123" s="6">
        <f>M123/(B123*2)*100</f>
        <v>90.955195646057859</v>
      </c>
    </row>
    <row r="125" spans="1:1024" x14ac:dyDescent="0.2">
      <c r="A125" s="4" t="s">
        <v>127</v>
      </c>
    </row>
    <row r="126" spans="1:1024" x14ac:dyDescent="0.2">
      <c r="C126" s="1" t="s">
        <v>4</v>
      </c>
      <c r="E126" s="2" t="s">
        <v>5</v>
      </c>
      <c r="G126" s="2" t="s">
        <v>128</v>
      </c>
      <c r="L126" s="2" t="s">
        <v>8</v>
      </c>
    </row>
    <row r="127" spans="1:1024" x14ac:dyDescent="0.2">
      <c r="A127" t="s">
        <v>9</v>
      </c>
      <c r="B127" s="1" t="s">
        <v>10</v>
      </c>
      <c r="C127" s="1" t="s">
        <v>11</v>
      </c>
      <c r="D127" s="1" t="s">
        <v>12</v>
      </c>
      <c r="E127" s="2" t="s">
        <v>13</v>
      </c>
      <c r="F127" s="1" t="s">
        <v>129</v>
      </c>
      <c r="H127" s="1" t="s">
        <v>15</v>
      </c>
      <c r="I127" s="1" t="s">
        <v>16</v>
      </c>
      <c r="J127" s="1" t="s">
        <v>17</v>
      </c>
      <c r="K127" s="1" t="s">
        <v>18</v>
      </c>
      <c r="L127" s="2" t="s">
        <v>19</v>
      </c>
      <c r="M127" s="3" t="s">
        <v>20</v>
      </c>
      <c r="N127" s="1" t="s">
        <v>19</v>
      </c>
    </row>
    <row r="128" spans="1:1024" x14ac:dyDescent="0.2">
      <c r="A128" t="s">
        <v>130</v>
      </c>
      <c r="B128" s="1">
        <v>256169310</v>
      </c>
      <c r="C128" s="1">
        <v>240289016</v>
      </c>
      <c r="D128" s="1">
        <v>4041633</v>
      </c>
      <c r="E128" s="2">
        <v>11838661</v>
      </c>
      <c r="F128" s="1">
        <v>29141</v>
      </c>
      <c r="G128" s="2">
        <v>11809520</v>
      </c>
      <c r="H128" s="1">
        <v>21011956</v>
      </c>
      <c r="I128" s="1">
        <v>19563764</v>
      </c>
      <c r="J128" s="1">
        <v>3899984</v>
      </c>
      <c r="K128" s="1">
        <v>155292</v>
      </c>
      <c r="M128" s="3">
        <v>492774856</v>
      </c>
      <c r="N128" s="6">
        <v>96.181477789045104</v>
      </c>
    </row>
    <row r="129" spans="1:14" x14ac:dyDescent="0.2">
      <c r="A129" t="s">
        <v>131</v>
      </c>
      <c r="B129" s="1">
        <v>274756658</v>
      </c>
      <c r="C129" s="1">
        <v>160778844</v>
      </c>
      <c r="D129" s="1">
        <v>20040011</v>
      </c>
      <c r="E129" s="2">
        <v>75759768</v>
      </c>
      <c r="F129" s="1">
        <v>9232809</v>
      </c>
      <c r="G129" s="2">
        <v>66526959</v>
      </c>
      <c r="H129" s="1">
        <v>133053918</v>
      </c>
      <c r="I129" s="1">
        <v>126705265</v>
      </c>
      <c r="J129" s="1">
        <v>5560460</v>
      </c>
      <c r="K129" s="1">
        <v>788193</v>
      </c>
      <c r="M129" s="3">
        <v>386451981</v>
      </c>
      <c r="N129" s="6">
        <v>70.326226817040407</v>
      </c>
    </row>
    <row r="130" spans="1:14" x14ac:dyDescent="0.2">
      <c r="A130" t="s">
        <v>35</v>
      </c>
      <c r="B130" s="1">
        <v>53655462</v>
      </c>
      <c r="C130" s="1">
        <v>47871678</v>
      </c>
      <c r="D130" s="1">
        <v>1515049</v>
      </c>
      <c r="E130" s="1">
        <v>4268735</v>
      </c>
      <c r="F130" s="1">
        <v>99610</v>
      </c>
      <c r="G130" s="1">
        <v>4169125</v>
      </c>
      <c r="H130" s="1">
        <v>8338250</v>
      </c>
      <c r="I130" s="1">
        <v>6825353</v>
      </c>
      <c r="J130" s="1">
        <v>1451089</v>
      </c>
      <c r="K130" s="1">
        <v>61808</v>
      </c>
      <c r="L130" s="1"/>
      <c r="M130" s="1">
        <v>100485571</v>
      </c>
      <c r="N130" s="6">
        <v>93.639647534858597</v>
      </c>
    </row>
    <row r="131" spans="1:14" x14ac:dyDescent="0.2">
      <c r="A131" t="s">
        <v>132</v>
      </c>
      <c r="B131" s="1">
        <v>53733018</v>
      </c>
      <c r="C131" s="1">
        <v>48889702</v>
      </c>
      <c r="D131" s="1">
        <v>1901516</v>
      </c>
      <c r="E131" s="2">
        <v>2941800</v>
      </c>
      <c r="F131" s="1">
        <v>111738</v>
      </c>
      <c r="G131" s="2">
        <v>2830062</v>
      </c>
      <c r="H131" s="1">
        <v>5660124</v>
      </c>
      <c r="I131" s="1">
        <v>4216103</v>
      </c>
      <c r="J131" s="1">
        <v>1370829</v>
      </c>
      <c r="K131" s="1">
        <v>73192</v>
      </c>
      <c r="M131" s="3">
        <v>103249933</v>
      </c>
      <c r="N131" s="6">
        <v>96.076804210029707</v>
      </c>
    </row>
    <row r="132" spans="1:14" x14ac:dyDescent="0.2">
      <c r="A132" t="s">
        <v>133</v>
      </c>
      <c r="B132" s="1">
        <v>63880752</v>
      </c>
      <c r="C132" s="1">
        <v>57088009</v>
      </c>
      <c r="D132" s="1">
        <v>2423560</v>
      </c>
      <c r="E132" s="2">
        <v>4369183</v>
      </c>
      <c r="F132" s="1">
        <v>605199</v>
      </c>
      <c r="G132" s="2">
        <v>3763984</v>
      </c>
      <c r="H132" s="1">
        <v>7527968</v>
      </c>
      <c r="I132" s="1">
        <v>5516751</v>
      </c>
      <c r="J132" s="1">
        <v>1956078</v>
      </c>
      <c r="K132" s="1">
        <v>55139</v>
      </c>
      <c r="M132" s="3">
        <v>122244753</v>
      </c>
      <c r="N132" s="6">
        <v>95.681992754249293</v>
      </c>
    </row>
    <row r="133" spans="1:14" x14ac:dyDescent="0.2">
      <c r="A133" t="s">
        <v>134</v>
      </c>
      <c r="B133" s="1">
        <v>67520150</v>
      </c>
      <c r="C133" s="1">
        <v>60086650</v>
      </c>
      <c r="D133" s="1">
        <v>1505523</v>
      </c>
      <c r="E133" s="2">
        <v>5927977</v>
      </c>
      <c r="F133" s="1">
        <v>1064693</v>
      </c>
      <c r="G133" s="2">
        <v>4863284</v>
      </c>
      <c r="H133" s="1">
        <v>9726568</v>
      </c>
      <c r="I133" s="1">
        <v>6667717</v>
      </c>
      <c r="J133" s="1">
        <v>2965253</v>
      </c>
      <c r="K133" s="1">
        <v>93598</v>
      </c>
      <c r="M133" s="3">
        <v>128372583</v>
      </c>
      <c r="N133" s="6">
        <v>95.062424328144999</v>
      </c>
    </row>
    <row r="134" spans="1:14" x14ac:dyDescent="0.2">
      <c r="A134" t="s">
        <v>135</v>
      </c>
      <c r="B134" s="1">
        <v>1458224094</v>
      </c>
      <c r="C134" s="1">
        <v>1335781747</v>
      </c>
      <c r="D134" s="1">
        <v>30899109</v>
      </c>
      <c r="E134" s="1">
        <v>70767765</v>
      </c>
      <c r="F134" s="1">
        <v>2467995</v>
      </c>
      <c r="G134" s="1">
        <v>68337766</v>
      </c>
      <c r="H134" s="1">
        <v>136675532</v>
      </c>
      <c r="I134" s="1">
        <v>103987956</v>
      </c>
      <c r="J134" s="1">
        <v>30868321</v>
      </c>
      <c r="K134" s="1">
        <v>1271154</v>
      </c>
      <c r="M134" s="3">
        <v>2770437177</v>
      </c>
      <c r="N134" s="6">
        <v>94.9935331750183</v>
      </c>
    </row>
    <row r="135" spans="1:14" x14ac:dyDescent="0.2">
      <c r="A135" t="s">
        <v>136</v>
      </c>
      <c r="B135" s="1">
        <v>89010278</v>
      </c>
      <c r="C135" s="1">
        <v>72737507</v>
      </c>
      <c r="D135" s="1">
        <v>4109950</v>
      </c>
      <c r="E135" s="2">
        <v>12162821</v>
      </c>
      <c r="F135" s="1">
        <v>2226415</v>
      </c>
      <c r="G135" s="2">
        <v>9936406</v>
      </c>
      <c r="H135" s="1">
        <v>19872812</v>
      </c>
      <c r="I135" s="1">
        <v>16133224</v>
      </c>
      <c r="J135" s="1">
        <v>3628021</v>
      </c>
      <c r="K135" s="1">
        <v>143180</v>
      </c>
      <c r="M135" s="3">
        <v>161918945</v>
      </c>
      <c r="N135" s="6">
        <v>90.955195646057902</v>
      </c>
    </row>
    <row r="136" spans="1:14" x14ac:dyDescent="0.2">
      <c r="A136" t="s">
        <v>30</v>
      </c>
      <c r="B136" s="1">
        <f t="shared" ref="B136:K136" si="16">SUM(B128:B135)</f>
        <v>2316949722</v>
      </c>
      <c r="C136" s="1">
        <f t="shared" si="16"/>
        <v>2023523153</v>
      </c>
      <c r="D136" s="1">
        <f t="shared" si="16"/>
        <v>66436351</v>
      </c>
      <c r="E136" s="1">
        <f t="shared" si="16"/>
        <v>188036710</v>
      </c>
      <c r="F136" s="1">
        <f t="shared" si="16"/>
        <v>15837600</v>
      </c>
      <c r="G136" s="1">
        <f t="shared" si="16"/>
        <v>172237106</v>
      </c>
      <c r="H136" s="1">
        <f t="shared" si="16"/>
        <v>341867128</v>
      </c>
      <c r="I136" s="1">
        <f t="shared" si="16"/>
        <v>289616133</v>
      </c>
      <c r="J136" s="1">
        <f t="shared" si="16"/>
        <v>51700035</v>
      </c>
      <c r="K136" s="1">
        <f t="shared" si="16"/>
        <v>2641556</v>
      </c>
      <c r="M136" s="3">
        <f>(C136*2+D136*2+F136*2+J136+K136)</f>
        <v>4265935799</v>
      </c>
      <c r="N136" s="6">
        <f>M136/(B136*2)*100</f>
        <v>92.059308807910327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5"/>
  <sheetViews>
    <sheetView topLeftCell="A35" zoomScaleNormal="100" workbookViewId="0">
      <selection activeCell="K61" sqref="K61"/>
    </sheetView>
  </sheetViews>
  <sheetFormatPr defaultColWidth="11.5703125" defaultRowHeight="12.75" x14ac:dyDescent="0.2"/>
  <cols>
    <col min="1" max="1" width="16" customWidth="1"/>
    <col min="4" max="4" width="15.140625" customWidth="1"/>
    <col min="5" max="5" width="28" customWidth="1"/>
    <col min="6" max="7" width="23.7109375" customWidth="1"/>
  </cols>
  <sheetData>
    <row r="1" spans="1:14" x14ac:dyDescent="0.2">
      <c r="A1" t="s">
        <v>137</v>
      </c>
    </row>
    <row r="2" spans="1:14" x14ac:dyDescent="0.2">
      <c r="A2" s="4" t="s">
        <v>127</v>
      </c>
      <c r="B2" s="1"/>
      <c r="C2" s="1"/>
      <c r="D2" s="1"/>
      <c r="E2" s="2"/>
      <c r="F2" s="1"/>
      <c r="G2" s="2"/>
      <c r="H2" s="1"/>
      <c r="I2" s="1"/>
      <c r="J2" s="1"/>
      <c r="K2" s="1"/>
      <c r="L2" s="2"/>
      <c r="M2" s="3"/>
      <c r="N2" s="1"/>
    </row>
    <row r="3" spans="1:14" x14ac:dyDescent="0.2">
      <c r="B3" s="1"/>
      <c r="C3" s="1" t="s">
        <v>4</v>
      </c>
      <c r="D3" s="1"/>
      <c r="E3" s="2" t="s">
        <v>5</v>
      </c>
      <c r="F3" s="1"/>
      <c r="G3" s="2" t="s">
        <v>128</v>
      </c>
      <c r="H3" s="1"/>
      <c r="I3" s="1"/>
      <c r="J3" s="1"/>
      <c r="K3" s="1"/>
      <c r="L3" s="2" t="s">
        <v>8</v>
      </c>
      <c r="M3" s="3"/>
      <c r="N3" s="1"/>
    </row>
    <row r="4" spans="1:14" x14ac:dyDescent="0.2">
      <c r="A4" t="s">
        <v>9</v>
      </c>
      <c r="B4" s="1" t="s">
        <v>10</v>
      </c>
      <c r="C4" s="1" t="s">
        <v>11</v>
      </c>
      <c r="D4" s="1" t="s">
        <v>12</v>
      </c>
      <c r="E4" s="2" t="s">
        <v>13</v>
      </c>
      <c r="F4" s="1" t="s">
        <v>129</v>
      </c>
      <c r="G4" s="2"/>
      <c r="H4" s="1" t="s">
        <v>15</v>
      </c>
      <c r="I4" s="1" t="s">
        <v>16</v>
      </c>
      <c r="J4" s="1" t="s">
        <v>17</v>
      </c>
      <c r="K4" s="1" t="s">
        <v>18</v>
      </c>
      <c r="L4" s="2" t="s">
        <v>19</v>
      </c>
      <c r="M4" s="3" t="s">
        <v>20</v>
      </c>
      <c r="N4" s="1" t="s">
        <v>19</v>
      </c>
    </row>
    <row r="5" spans="1:14" x14ac:dyDescent="0.2">
      <c r="A5" t="s">
        <v>130</v>
      </c>
      <c r="B5" s="1">
        <v>256169310</v>
      </c>
      <c r="C5" s="1">
        <v>240289016</v>
      </c>
      <c r="D5" s="1">
        <v>4041633</v>
      </c>
      <c r="E5" s="2">
        <v>11838661</v>
      </c>
      <c r="F5" s="1">
        <v>29141</v>
      </c>
      <c r="G5" s="2">
        <v>11809520</v>
      </c>
      <c r="H5" s="1">
        <v>21011956</v>
      </c>
      <c r="I5" s="1">
        <v>19563764</v>
      </c>
      <c r="J5" s="1">
        <v>3899984</v>
      </c>
      <c r="K5" s="1">
        <v>155292</v>
      </c>
      <c r="L5" s="2"/>
      <c r="M5" s="3">
        <v>492774856</v>
      </c>
      <c r="N5" s="6">
        <v>96.181477789045104</v>
      </c>
    </row>
    <row r="6" spans="1:14" x14ac:dyDescent="0.2">
      <c r="A6" t="s">
        <v>131</v>
      </c>
      <c r="B6" s="1">
        <v>274756658</v>
      </c>
      <c r="C6" s="1">
        <v>160778844</v>
      </c>
      <c r="D6" s="1">
        <v>20040011</v>
      </c>
      <c r="E6" s="2">
        <v>75759768</v>
      </c>
      <c r="F6" s="1">
        <v>9232809</v>
      </c>
      <c r="G6" s="2">
        <v>66526959</v>
      </c>
      <c r="H6" s="1">
        <v>133053918</v>
      </c>
      <c r="I6" s="1">
        <v>126705265</v>
      </c>
      <c r="J6" s="1">
        <v>5560460</v>
      </c>
      <c r="K6" s="1">
        <v>788193</v>
      </c>
      <c r="L6" s="2"/>
      <c r="M6" s="3">
        <v>386451981</v>
      </c>
      <c r="N6" s="6">
        <v>70.326226817040407</v>
      </c>
    </row>
    <row r="7" spans="1:14" x14ac:dyDescent="0.2">
      <c r="A7" t="s">
        <v>35</v>
      </c>
      <c r="B7" s="1">
        <v>53655462</v>
      </c>
      <c r="C7" s="1">
        <v>47871678</v>
      </c>
      <c r="D7" s="1">
        <v>1515049</v>
      </c>
      <c r="E7" s="1">
        <v>4268735</v>
      </c>
      <c r="F7" s="1">
        <v>99610</v>
      </c>
      <c r="G7" s="1">
        <v>4169125</v>
      </c>
      <c r="H7" s="1">
        <v>8338250</v>
      </c>
      <c r="I7" s="1">
        <v>6825353</v>
      </c>
      <c r="J7" s="1">
        <v>1451089</v>
      </c>
      <c r="K7" s="1">
        <v>61808</v>
      </c>
      <c r="L7" s="1"/>
      <c r="M7" s="1">
        <v>100485571</v>
      </c>
      <c r="N7" s="6">
        <v>93.639647534858597</v>
      </c>
    </row>
    <row r="8" spans="1:14" x14ac:dyDescent="0.2">
      <c r="A8" t="s">
        <v>132</v>
      </c>
      <c r="B8" s="1">
        <v>53733018</v>
      </c>
      <c r="C8" s="1">
        <v>48889702</v>
      </c>
      <c r="D8" s="1">
        <v>1901516</v>
      </c>
      <c r="E8" s="2">
        <v>2941800</v>
      </c>
      <c r="F8" s="1">
        <v>111738</v>
      </c>
      <c r="G8" s="2">
        <v>2830062</v>
      </c>
      <c r="H8" s="1">
        <v>5660124</v>
      </c>
      <c r="I8" s="1">
        <v>4216103</v>
      </c>
      <c r="J8" s="1">
        <v>1370829</v>
      </c>
      <c r="K8" s="1">
        <v>73192</v>
      </c>
      <c r="L8" s="2"/>
      <c r="M8" s="3">
        <v>103249933</v>
      </c>
      <c r="N8" s="6">
        <v>96.076804210029707</v>
      </c>
    </row>
    <row r="9" spans="1:14" x14ac:dyDescent="0.2">
      <c r="A9" t="s">
        <v>133</v>
      </c>
      <c r="B9" s="1">
        <v>63880752</v>
      </c>
      <c r="C9" s="1">
        <v>57088009</v>
      </c>
      <c r="D9" s="1">
        <v>2423560</v>
      </c>
      <c r="E9" s="2">
        <v>4369183</v>
      </c>
      <c r="F9" s="1">
        <v>605199</v>
      </c>
      <c r="G9" s="2">
        <v>3763984</v>
      </c>
      <c r="H9" s="1">
        <v>7527968</v>
      </c>
      <c r="I9" s="1">
        <v>5516751</v>
      </c>
      <c r="J9" s="1">
        <v>1956078</v>
      </c>
      <c r="K9" s="1">
        <v>55139</v>
      </c>
      <c r="L9" s="2"/>
      <c r="M9" s="3">
        <v>122244753</v>
      </c>
      <c r="N9" s="6">
        <v>95.681992754249293</v>
      </c>
    </row>
    <row r="10" spans="1:14" x14ac:dyDescent="0.2">
      <c r="A10" t="s">
        <v>134</v>
      </c>
      <c r="B10" s="1">
        <v>67520150</v>
      </c>
      <c r="C10" s="1">
        <v>60086650</v>
      </c>
      <c r="D10" s="1">
        <v>1505523</v>
      </c>
      <c r="E10" s="2">
        <v>5927977</v>
      </c>
      <c r="F10" s="1">
        <v>1064693</v>
      </c>
      <c r="G10" s="2">
        <v>4863284</v>
      </c>
      <c r="H10" s="1">
        <v>9726568</v>
      </c>
      <c r="I10" s="1">
        <v>6667717</v>
      </c>
      <c r="J10" s="1">
        <v>2965253</v>
      </c>
      <c r="K10" s="1">
        <v>93598</v>
      </c>
      <c r="L10" s="2"/>
      <c r="M10" s="3">
        <v>128372583</v>
      </c>
      <c r="N10" s="6">
        <v>95.062424328144999</v>
      </c>
    </row>
    <row r="11" spans="1:14" x14ac:dyDescent="0.2">
      <c r="A11" t="s">
        <v>135</v>
      </c>
      <c r="B11" s="1">
        <v>1458224094</v>
      </c>
      <c r="C11" s="1">
        <v>1335781747</v>
      </c>
      <c r="D11" s="1">
        <v>30899109</v>
      </c>
      <c r="E11" s="1">
        <v>70767765</v>
      </c>
      <c r="F11" s="1">
        <v>2467995</v>
      </c>
      <c r="G11" s="1">
        <v>68337766</v>
      </c>
      <c r="H11" s="1">
        <v>136675532</v>
      </c>
      <c r="I11" s="1">
        <v>103987956</v>
      </c>
      <c r="J11" s="1">
        <v>30868321</v>
      </c>
      <c r="K11" s="1">
        <v>1271154</v>
      </c>
      <c r="L11" s="2"/>
      <c r="M11" s="3">
        <v>2770437177</v>
      </c>
      <c r="N11" s="6">
        <v>94.9935331750183</v>
      </c>
    </row>
    <row r="12" spans="1:14" x14ac:dyDescent="0.2">
      <c r="A12" t="s">
        <v>136</v>
      </c>
      <c r="B12" s="1">
        <v>89010278</v>
      </c>
      <c r="C12" s="1">
        <v>72737507</v>
      </c>
      <c r="D12" s="1">
        <v>4109950</v>
      </c>
      <c r="E12" s="2">
        <v>12162821</v>
      </c>
      <c r="F12" s="1">
        <v>2226415</v>
      </c>
      <c r="G12" s="2">
        <v>9936406</v>
      </c>
      <c r="H12" s="1">
        <v>19872812</v>
      </c>
      <c r="I12" s="1">
        <v>16133224</v>
      </c>
      <c r="J12" s="1">
        <v>3628021</v>
      </c>
      <c r="K12" s="1">
        <v>143180</v>
      </c>
      <c r="L12" s="2"/>
      <c r="M12" s="3">
        <v>161918945</v>
      </c>
      <c r="N12" s="6">
        <v>90.955195646057902</v>
      </c>
    </row>
    <row r="13" spans="1:14" x14ac:dyDescent="0.2">
      <c r="A13" t="s">
        <v>30</v>
      </c>
      <c r="B13" s="1">
        <f t="shared" ref="B13:K13" si="0">SUM(B5:B12)</f>
        <v>2316949722</v>
      </c>
      <c r="C13" s="1">
        <f t="shared" si="0"/>
        <v>2023523153</v>
      </c>
      <c r="D13" s="1">
        <f t="shared" si="0"/>
        <v>66436351</v>
      </c>
      <c r="E13" s="1">
        <f t="shared" si="0"/>
        <v>188036710</v>
      </c>
      <c r="F13" s="1">
        <f t="shared" si="0"/>
        <v>15837600</v>
      </c>
      <c r="G13" s="1">
        <f t="shared" si="0"/>
        <v>172237106</v>
      </c>
      <c r="H13" s="1">
        <f t="shared" si="0"/>
        <v>341867128</v>
      </c>
      <c r="I13" s="1">
        <f t="shared" si="0"/>
        <v>289616133</v>
      </c>
      <c r="J13" s="1">
        <f t="shared" si="0"/>
        <v>51700035</v>
      </c>
      <c r="K13" s="1">
        <f t="shared" si="0"/>
        <v>2641556</v>
      </c>
      <c r="L13" s="2"/>
      <c r="M13" s="3">
        <f>(C13*2+D13*2+F13*2+J13+K13)</f>
        <v>4265935799</v>
      </c>
      <c r="N13" s="6">
        <f>M13/(B13*2)*100</f>
        <v>92.059308807910327</v>
      </c>
    </row>
    <row r="14" spans="1:14" x14ac:dyDescent="0.2">
      <c r="B14" s="1"/>
      <c r="C14" s="1"/>
      <c r="D14" s="1"/>
      <c r="E14" s="2"/>
      <c r="F14" s="1"/>
      <c r="G14" s="2"/>
      <c r="H14" s="1"/>
      <c r="I14" s="1"/>
      <c r="J14" s="1"/>
      <c r="K14" s="1"/>
      <c r="L14" s="2"/>
      <c r="M14" s="3"/>
      <c r="N14" s="1"/>
    </row>
    <row r="15" spans="1:14" x14ac:dyDescent="0.2">
      <c r="B15" s="1"/>
      <c r="C15" s="1"/>
      <c r="D15" s="1"/>
      <c r="E15" s="2"/>
      <c r="F15" s="1"/>
      <c r="G15" s="2"/>
      <c r="H15" s="1"/>
      <c r="I15" s="1"/>
      <c r="J15" s="1"/>
      <c r="K15" s="1"/>
      <c r="L15" s="2"/>
      <c r="M15" s="3"/>
      <c r="N15" s="1"/>
    </row>
    <row r="17" spans="1:14" x14ac:dyDescent="0.2">
      <c r="B17" s="1"/>
      <c r="C17" s="1" t="s">
        <v>4</v>
      </c>
      <c r="D17" s="1"/>
      <c r="E17" s="2" t="s">
        <v>5</v>
      </c>
      <c r="F17" s="1"/>
      <c r="G17" s="2" t="s">
        <v>128</v>
      </c>
      <c r="H17" s="1"/>
      <c r="I17" s="1"/>
      <c r="J17" s="1"/>
      <c r="K17" s="1"/>
      <c r="L17" s="2" t="s">
        <v>8</v>
      </c>
      <c r="M17" s="3"/>
      <c r="N17" s="1"/>
    </row>
    <row r="18" spans="1:14" x14ac:dyDescent="0.2">
      <c r="A18" t="s">
        <v>9</v>
      </c>
      <c r="B18" s="1" t="s">
        <v>138</v>
      </c>
      <c r="C18" s="1" t="s">
        <v>11</v>
      </c>
      <c r="D18" s="1" t="s">
        <v>12</v>
      </c>
      <c r="E18" s="2" t="s">
        <v>13</v>
      </c>
      <c r="F18" s="1" t="s">
        <v>129</v>
      </c>
      <c r="G18" s="2"/>
      <c r="H18" s="1" t="s">
        <v>15</v>
      </c>
      <c r="I18" s="1" t="s">
        <v>16</v>
      </c>
      <c r="J18" s="1" t="s">
        <v>17</v>
      </c>
      <c r="K18" s="1" t="s">
        <v>18</v>
      </c>
      <c r="L18" s="2" t="s">
        <v>19</v>
      </c>
      <c r="M18" s="3" t="s">
        <v>20</v>
      </c>
      <c r="N18" s="1" t="s">
        <v>19</v>
      </c>
    </row>
    <row r="19" spans="1:14" x14ac:dyDescent="0.2">
      <c r="A19" t="s">
        <v>130</v>
      </c>
      <c r="B19" s="6">
        <f t="shared" ref="B19:K27" si="1">B5/1000000</f>
        <v>256.16931</v>
      </c>
      <c r="C19" s="6">
        <f t="shared" si="1"/>
        <v>240.289016</v>
      </c>
      <c r="D19" s="6">
        <f t="shared" si="1"/>
        <v>4.041633</v>
      </c>
      <c r="E19" s="11">
        <f t="shared" si="1"/>
        <v>11.838661</v>
      </c>
      <c r="F19" s="6">
        <f t="shared" si="1"/>
        <v>2.9141E-2</v>
      </c>
      <c r="G19" s="11">
        <f t="shared" si="1"/>
        <v>11.809519999999999</v>
      </c>
      <c r="H19" s="6">
        <f t="shared" si="1"/>
        <v>21.011956000000001</v>
      </c>
      <c r="I19" s="6">
        <f t="shared" si="1"/>
        <v>19.563763999999999</v>
      </c>
      <c r="J19" s="6">
        <f t="shared" si="1"/>
        <v>3.8999839999999999</v>
      </c>
      <c r="K19" s="6">
        <f t="shared" si="1"/>
        <v>0.15529200000000001</v>
      </c>
      <c r="L19" s="11"/>
      <c r="M19" s="6">
        <f t="shared" ref="M19:M27" si="2">M5/1000000</f>
        <v>492.774856</v>
      </c>
      <c r="N19" s="6">
        <v>96.181477789045104</v>
      </c>
    </row>
    <row r="20" spans="1:14" x14ac:dyDescent="0.2">
      <c r="A20" t="s">
        <v>131</v>
      </c>
      <c r="B20" s="6">
        <f t="shared" si="1"/>
        <v>274.75665800000002</v>
      </c>
      <c r="C20" s="6">
        <f t="shared" si="1"/>
        <v>160.77884399999999</v>
      </c>
      <c r="D20" s="6">
        <f t="shared" si="1"/>
        <v>20.040011</v>
      </c>
      <c r="E20" s="11">
        <f t="shared" si="1"/>
        <v>75.759767999999994</v>
      </c>
      <c r="F20" s="6">
        <f t="shared" si="1"/>
        <v>9.2328089999999996</v>
      </c>
      <c r="G20" s="11">
        <f t="shared" si="1"/>
        <v>66.526959000000005</v>
      </c>
      <c r="H20" s="6">
        <f t="shared" si="1"/>
        <v>133.05391800000001</v>
      </c>
      <c r="I20" s="6">
        <f t="shared" si="1"/>
        <v>126.705265</v>
      </c>
      <c r="J20" s="6">
        <f t="shared" si="1"/>
        <v>5.56046</v>
      </c>
      <c r="K20" s="6">
        <f t="shared" si="1"/>
        <v>0.78819300000000003</v>
      </c>
      <c r="L20" s="11"/>
      <c r="M20" s="6">
        <f t="shared" si="2"/>
        <v>386.45198099999999</v>
      </c>
      <c r="N20" s="6">
        <v>70.326226817040407</v>
      </c>
    </row>
    <row r="21" spans="1:14" x14ac:dyDescent="0.2">
      <c r="A21" t="s">
        <v>35</v>
      </c>
      <c r="B21" s="6">
        <f t="shared" si="1"/>
        <v>53.655462</v>
      </c>
      <c r="C21" s="6">
        <f t="shared" si="1"/>
        <v>47.871678000000003</v>
      </c>
      <c r="D21" s="6">
        <f t="shared" si="1"/>
        <v>1.5150490000000001</v>
      </c>
      <c r="E21" s="6">
        <f t="shared" si="1"/>
        <v>4.2687350000000004</v>
      </c>
      <c r="F21" s="6">
        <f t="shared" si="1"/>
        <v>9.9610000000000004E-2</v>
      </c>
      <c r="G21" s="6">
        <f t="shared" si="1"/>
        <v>4.1691250000000002</v>
      </c>
      <c r="H21" s="6">
        <f t="shared" si="1"/>
        <v>8.3382500000000004</v>
      </c>
      <c r="I21" s="6">
        <f t="shared" si="1"/>
        <v>6.8253529999999998</v>
      </c>
      <c r="J21" s="6">
        <f t="shared" si="1"/>
        <v>1.4510890000000001</v>
      </c>
      <c r="K21" s="6">
        <f t="shared" si="1"/>
        <v>6.1808000000000002E-2</v>
      </c>
      <c r="L21" s="6"/>
      <c r="M21" s="6">
        <f t="shared" si="2"/>
        <v>100.48557099999999</v>
      </c>
      <c r="N21" s="6">
        <v>93.639647534858597</v>
      </c>
    </row>
    <row r="22" spans="1:14" x14ac:dyDescent="0.2">
      <c r="A22" t="s">
        <v>132</v>
      </c>
      <c r="B22" s="6">
        <f t="shared" si="1"/>
        <v>53.733018000000001</v>
      </c>
      <c r="C22" s="6">
        <f t="shared" si="1"/>
        <v>48.889702</v>
      </c>
      <c r="D22" s="6">
        <f t="shared" si="1"/>
        <v>1.901516</v>
      </c>
      <c r="E22" s="11">
        <f t="shared" si="1"/>
        <v>2.9418000000000002</v>
      </c>
      <c r="F22" s="6">
        <f t="shared" si="1"/>
        <v>0.111738</v>
      </c>
      <c r="G22" s="11">
        <f t="shared" si="1"/>
        <v>2.8300619999999999</v>
      </c>
      <c r="H22" s="6">
        <f t="shared" si="1"/>
        <v>5.6601239999999997</v>
      </c>
      <c r="I22" s="6">
        <f t="shared" si="1"/>
        <v>4.2161030000000004</v>
      </c>
      <c r="J22" s="6">
        <f t="shared" si="1"/>
        <v>1.3708290000000001</v>
      </c>
      <c r="K22" s="6">
        <f t="shared" si="1"/>
        <v>7.3191999999999993E-2</v>
      </c>
      <c r="L22" s="11"/>
      <c r="M22" s="6">
        <f t="shared" si="2"/>
        <v>103.249933</v>
      </c>
      <c r="N22" s="6">
        <v>96.076804210029707</v>
      </c>
    </row>
    <row r="23" spans="1:14" x14ac:dyDescent="0.2">
      <c r="A23" t="s">
        <v>133</v>
      </c>
      <c r="B23" s="6">
        <f t="shared" si="1"/>
        <v>63.880752000000001</v>
      </c>
      <c r="C23" s="6">
        <f t="shared" si="1"/>
        <v>57.088009</v>
      </c>
      <c r="D23" s="6">
        <f t="shared" si="1"/>
        <v>2.4235600000000002</v>
      </c>
      <c r="E23" s="11">
        <f t="shared" si="1"/>
        <v>4.3691829999999996</v>
      </c>
      <c r="F23" s="6">
        <f t="shared" si="1"/>
        <v>0.60519900000000004</v>
      </c>
      <c r="G23" s="11">
        <f t="shared" si="1"/>
        <v>3.7639840000000002</v>
      </c>
      <c r="H23" s="6">
        <f t="shared" si="1"/>
        <v>7.5279680000000004</v>
      </c>
      <c r="I23" s="6">
        <f t="shared" si="1"/>
        <v>5.5167510000000002</v>
      </c>
      <c r="J23" s="6">
        <f t="shared" si="1"/>
        <v>1.956078</v>
      </c>
      <c r="K23" s="6">
        <f t="shared" si="1"/>
        <v>5.5139000000000001E-2</v>
      </c>
      <c r="L23" s="11"/>
      <c r="M23" s="6">
        <f t="shared" si="2"/>
        <v>122.244753</v>
      </c>
      <c r="N23" s="6">
        <v>95.681992754249293</v>
      </c>
    </row>
    <row r="24" spans="1:14" x14ac:dyDescent="0.2">
      <c r="A24" t="s">
        <v>134</v>
      </c>
      <c r="B24" s="6">
        <f t="shared" si="1"/>
        <v>67.520150000000001</v>
      </c>
      <c r="C24" s="6">
        <f t="shared" si="1"/>
        <v>60.086649999999999</v>
      </c>
      <c r="D24" s="6">
        <f t="shared" si="1"/>
        <v>1.5055229999999999</v>
      </c>
      <c r="E24" s="11">
        <f t="shared" si="1"/>
        <v>5.9279770000000003</v>
      </c>
      <c r="F24" s="6">
        <f t="shared" si="1"/>
        <v>1.0646929999999999</v>
      </c>
      <c r="G24" s="11">
        <f t="shared" si="1"/>
        <v>4.8632840000000002</v>
      </c>
      <c r="H24" s="6">
        <f t="shared" si="1"/>
        <v>9.7265680000000003</v>
      </c>
      <c r="I24" s="6">
        <f t="shared" si="1"/>
        <v>6.6677169999999997</v>
      </c>
      <c r="J24" s="6">
        <f t="shared" si="1"/>
        <v>2.9652530000000001</v>
      </c>
      <c r="K24" s="6">
        <f t="shared" si="1"/>
        <v>9.3598000000000001E-2</v>
      </c>
      <c r="L24" s="11"/>
      <c r="M24" s="6">
        <f t="shared" si="2"/>
        <v>128.37258299999999</v>
      </c>
      <c r="N24" s="6">
        <v>95.062424328144999</v>
      </c>
    </row>
    <row r="25" spans="1:14" x14ac:dyDescent="0.2">
      <c r="A25" t="s">
        <v>135</v>
      </c>
      <c r="B25" s="6">
        <f t="shared" si="1"/>
        <v>1458.2240939999999</v>
      </c>
      <c r="C25" s="6">
        <f t="shared" si="1"/>
        <v>1335.781747</v>
      </c>
      <c r="D25" s="6">
        <f t="shared" si="1"/>
        <v>30.899108999999999</v>
      </c>
      <c r="E25" s="6">
        <f t="shared" si="1"/>
        <v>70.767764999999997</v>
      </c>
      <c r="F25" s="6">
        <f t="shared" si="1"/>
        <v>2.4679950000000002</v>
      </c>
      <c r="G25" s="6">
        <f t="shared" si="1"/>
        <v>68.337766000000002</v>
      </c>
      <c r="H25" s="6">
        <f t="shared" si="1"/>
        <v>136.675532</v>
      </c>
      <c r="I25" s="6">
        <f t="shared" si="1"/>
        <v>103.987956</v>
      </c>
      <c r="J25" s="6">
        <f t="shared" si="1"/>
        <v>30.868321000000002</v>
      </c>
      <c r="K25" s="6">
        <f t="shared" si="1"/>
        <v>1.2711539999999999</v>
      </c>
      <c r="L25" s="11"/>
      <c r="M25" s="6">
        <f t="shared" si="2"/>
        <v>2770.4371769999998</v>
      </c>
      <c r="N25" s="6">
        <v>94.9935331750183</v>
      </c>
    </row>
    <row r="26" spans="1:14" x14ac:dyDescent="0.2">
      <c r="A26" t="s">
        <v>136</v>
      </c>
      <c r="B26" s="6">
        <f t="shared" si="1"/>
        <v>89.010278</v>
      </c>
      <c r="C26" s="6">
        <f t="shared" si="1"/>
        <v>72.737506999999994</v>
      </c>
      <c r="D26" s="6">
        <f t="shared" si="1"/>
        <v>4.1099500000000004</v>
      </c>
      <c r="E26" s="11">
        <f t="shared" si="1"/>
        <v>12.162820999999999</v>
      </c>
      <c r="F26" s="6">
        <f t="shared" si="1"/>
        <v>2.2264149999999998</v>
      </c>
      <c r="G26" s="11">
        <f t="shared" si="1"/>
        <v>9.9364059999999998</v>
      </c>
      <c r="H26" s="6">
        <f t="shared" si="1"/>
        <v>19.872812</v>
      </c>
      <c r="I26" s="6">
        <f t="shared" si="1"/>
        <v>16.133223999999998</v>
      </c>
      <c r="J26" s="6">
        <f t="shared" si="1"/>
        <v>3.6280209999999999</v>
      </c>
      <c r="K26" s="6">
        <f t="shared" si="1"/>
        <v>0.14318</v>
      </c>
      <c r="L26" s="11"/>
      <c r="M26" s="6">
        <f t="shared" si="2"/>
        <v>161.91894500000001</v>
      </c>
      <c r="N26" s="6">
        <v>90.955195646057902</v>
      </c>
    </row>
    <row r="27" spans="1:14" x14ac:dyDescent="0.2">
      <c r="A27" t="s">
        <v>30</v>
      </c>
      <c r="B27" s="6">
        <f t="shared" si="1"/>
        <v>2316.9497219999998</v>
      </c>
      <c r="C27" s="6">
        <f t="shared" si="1"/>
        <v>2023.5231530000001</v>
      </c>
      <c r="D27" s="6">
        <f t="shared" si="1"/>
        <v>66.436351000000002</v>
      </c>
      <c r="E27" s="6">
        <f t="shared" si="1"/>
        <v>188.03671</v>
      </c>
      <c r="F27" s="6">
        <f t="shared" si="1"/>
        <v>15.8376</v>
      </c>
      <c r="G27" s="6">
        <f t="shared" si="1"/>
        <v>172.23710600000001</v>
      </c>
      <c r="H27" s="6">
        <f t="shared" si="1"/>
        <v>341.86712799999998</v>
      </c>
      <c r="I27" s="6">
        <f t="shared" si="1"/>
        <v>289.61613299999999</v>
      </c>
      <c r="J27" s="6">
        <f t="shared" si="1"/>
        <v>51.700035</v>
      </c>
      <c r="K27" s="6">
        <f t="shared" si="1"/>
        <v>2.641556</v>
      </c>
      <c r="L27" s="11"/>
      <c r="M27" s="6">
        <f t="shared" si="2"/>
        <v>4265.9357989999999</v>
      </c>
      <c r="N27" s="6">
        <v>92.059308807910298</v>
      </c>
    </row>
    <row r="29" spans="1:14" x14ac:dyDescent="0.2">
      <c r="C29" t="s">
        <v>19</v>
      </c>
      <c r="D29" t="s">
        <v>19</v>
      </c>
      <c r="E29" t="s">
        <v>19</v>
      </c>
      <c r="F29" t="s">
        <v>19</v>
      </c>
      <c r="G29" t="s">
        <v>19</v>
      </c>
    </row>
    <row r="30" spans="1:14" x14ac:dyDescent="0.2">
      <c r="C30" t="s">
        <v>4</v>
      </c>
      <c r="E30" t="s">
        <v>139</v>
      </c>
      <c r="F30" t="s">
        <v>140</v>
      </c>
      <c r="H30" t="s">
        <v>141</v>
      </c>
      <c r="I30" t="s">
        <v>142</v>
      </c>
    </row>
    <row r="31" spans="1:14" x14ac:dyDescent="0.2">
      <c r="A31" t="s">
        <v>9</v>
      </c>
      <c r="B31" t="s">
        <v>138</v>
      </c>
      <c r="C31" t="s">
        <v>11</v>
      </c>
      <c r="D31" t="s">
        <v>12</v>
      </c>
      <c r="E31" t="s">
        <v>14</v>
      </c>
      <c r="F31" t="s">
        <v>11</v>
      </c>
      <c r="G31" t="s">
        <v>143</v>
      </c>
      <c r="H31" t="s">
        <v>144</v>
      </c>
      <c r="I31" t="s">
        <v>145</v>
      </c>
      <c r="L31" t="s">
        <v>146</v>
      </c>
      <c r="M31" t="s">
        <v>147</v>
      </c>
    </row>
    <row r="32" spans="1:14" x14ac:dyDescent="0.2">
      <c r="A32" t="s">
        <v>133</v>
      </c>
      <c r="B32" s="12">
        <v>63.880752000000001</v>
      </c>
      <c r="C32" s="12">
        <v>57.088009</v>
      </c>
      <c r="D32" s="12">
        <v>2.4235600000000002</v>
      </c>
      <c r="E32" s="12">
        <v>0.60519900000000004</v>
      </c>
      <c r="F32" s="12">
        <v>1.956078</v>
      </c>
      <c r="G32" s="12">
        <v>5.5139000000000001E-2</v>
      </c>
      <c r="H32" s="12">
        <v>122.244753</v>
      </c>
      <c r="I32" s="12">
        <v>95.681992754249293</v>
      </c>
      <c r="L32">
        <v>122.244753</v>
      </c>
      <c r="M32">
        <v>3208</v>
      </c>
    </row>
    <row r="33" spans="1:13" x14ac:dyDescent="0.2">
      <c r="A33" t="s">
        <v>134</v>
      </c>
      <c r="B33" s="12">
        <v>67.520150000000001</v>
      </c>
      <c r="C33" s="12">
        <v>60.086649999999999</v>
      </c>
      <c r="D33" s="12">
        <v>1.5055229999999999</v>
      </c>
      <c r="E33" s="12">
        <v>1.0646929999999999</v>
      </c>
      <c r="F33" s="12">
        <v>2.9652530000000001</v>
      </c>
      <c r="G33" s="12">
        <v>9.3598000000000001E-2</v>
      </c>
      <c r="H33" s="12">
        <v>128.37258299999999</v>
      </c>
      <c r="I33" s="12">
        <v>95.062424328144999</v>
      </c>
      <c r="L33">
        <v>128.37258299999999</v>
      </c>
      <c r="M33">
        <v>4383</v>
      </c>
    </row>
    <row r="34" spans="1:13" x14ac:dyDescent="0.2">
      <c r="A34" t="s">
        <v>136</v>
      </c>
      <c r="B34" s="12">
        <v>89.010278</v>
      </c>
      <c r="C34" s="12">
        <v>72.737506999999994</v>
      </c>
      <c r="D34" s="12">
        <v>4.1099500000000004</v>
      </c>
      <c r="E34" s="12">
        <v>2.2264149999999998</v>
      </c>
      <c r="F34" s="12">
        <v>3.6280209999999999</v>
      </c>
      <c r="G34" s="12">
        <v>0.14318</v>
      </c>
      <c r="H34" s="12">
        <v>161.91894500000001</v>
      </c>
      <c r="I34" s="12">
        <v>90.955195646057902</v>
      </c>
      <c r="L34">
        <v>161.91894500000001</v>
      </c>
      <c r="M34">
        <v>4157</v>
      </c>
    </row>
    <row r="35" spans="1:13" x14ac:dyDescent="0.2">
      <c r="A35" t="s">
        <v>132</v>
      </c>
      <c r="B35" s="12">
        <v>53.733018000000001</v>
      </c>
      <c r="C35" s="12">
        <v>48.889702</v>
      </c>
      <c r="D35" s="12">
        <v>1.901516</v>
      </c>
      <c r="E35" s="12">
        <v>0.111738</v>
      </c>
      <c r="F35" s="12">
        <v>1.3708290000000001</v>
      </c>
      <c r="G35" s="12">
        <v>7.3191999999999993E-2</v>
      </c>
      <c r="H35" s="12">
        <v>103.249933</v>
      </c>
      <c r="I35" s="12">
        <v>96.076804210029707</v>
      </c>
      <c r="L35">
        <v>103.249933</v>
      </c>
      <c r="M35">
        <v>4945</v>
      </c>
    </row>
    <row r="36" spans="1:13" x14ac:dyDescent="0.2">
      <c r="A36" t="s">
        <v>35</v>
      </c>
      <c r="B36" s="12">
        <v>53.655462</v>
      </c>
      <c r="C36" s="12">
        <v>47.871678000000003</v>
      </c>
      <c r="D36" s="12">
        <v>1.5150490000000001</v>
      </c>
      <c r="E36" s="12">
        <v>9.9610000000000004E-2</v>
      </c>
      <c r="F36" s="12">
        <v>1.4510890000000001</v>
      </c>
      <c r="G36" s="12">
        <v>6.1808000000000002E-2</v>
      </c>
      <c r="H36" s="12">
        <v>100.48557099999999</v>
      </c>
      <c r="I36" s="12">
        <v>93.639647534858597</v>
      </c>
      <c r="L36">
        <v>100.48557099999999</v>
      </c>
      <c r="M36">
        <v>6029</v>
      </c>
    </row>
    <row r="37" spans="1:13" x14ac:dyDescent="0.2">
      <c r="A37" t="s">
        <v>131</v>
      </c>
      <c r="B37" s="12">
        <v>274.75665800000002</v>
      </c>
      <c r="C37" s="12">
        <v>160.77884399999999</v>
      </c>
      <c r="D37" s="12">
        <v>20.040011</v>
      </c>
      <c r="E37" s="12">
        <v>9.2328089999999996</v>
      </c>
      <c r="F37" s="12">
        <v>5.56046</v>
      </c>
      <c r="G37" s="12">
        <v>0.78819300000000003</v>
      </c>
      <c r="H37" s="12">
        <v>386.45198099999999</v>
      </c>
      <c r="I37" s="12">
        <v>70.326226817040407</v>
      </c>
      <c r="L37">
        <v>386.45198099999999</v>
      </c>
      <c r="M37">
        <v>7814</v>
      </c>
    </row>
    <row r="38" spans="1:13" x14ac:dyDescent="0.2">
      <c r="A38" t="s">
        <v>130</v>
      </c>
      <c r="B38" s="12">
        <v>256.16931</v>
      </c>
      <c r="C38" s="12">
        <v>240.289016</v>
      </c>
      <c r="D38" s="12">
        <v>4.041633</v>
      </c>
      <c r="E38" s="12">
        <v>2.9141E-2</v>
      </c>
      <c r="F38" s="12">
        <v>3.8999839999999999</v>
      </c>
      <c r="G38" s="12">
        <v>0.15529200000000001</v>
      </c>
      <c r="H38" s="12">
        <v>492.774856</v>
      </c>
      <c r="I38" s="12">
        <v>96.181477789045104</v>
      </c>
      <c r="L38">
        <v>492.774856</v>
      </c>
      <c r="M38">
        <v>9166</v>
      </c>
    </row>
    <row r="39" spans="1:13" x14ac:dyDescent="0.2">
      <c r="A39" t="s">
        <v>135</v>
      </c>
      <c r="B39" s="12">
        <v>1458.2240939999999</v>
      </c>
      <c r="C39" s="12">
        <v>1335.781747</v>
      </c>
      <c r="D39" s="12">
        <v>30.899108999999999</v>
      </c>
      <c r="E39" s="12">
        <v>2.4679950000000002</v>
      </c>
      <c r="F39" s="12">
        <v>30.868321000000002</v>
      </c>
      <c r="G39" s="12">
        <v>1.2711539999999999</v>
      </c>
      <c r="H39" s="12">
        <v>2770.4371769999998</v>
      </c>
      <c r="I39" s="12">
        <v>94.9935331750183</v>
      </c>
      <c r="L39">
        <v>2770.4371769999998</v>
      </c>
      <c r="M39">
        <v>24796</v>
      </c>
    </row>
    <row r="40" spans="1:13" x14ac:dyDescent="0.2">
      <c r="A40" t="s">
        <v>30</v>
      </c>
      <c r="B40" s="12">
        <v>2316.9497219999998</v>
      </c>
      <c r="C40" s="12">
        <v>2023.5231530000001</v>
      </c>
      <c r="D40" s="12">
        <v>66.436351000000002</v>
      </c>
      <c r="E40" s="12">
        <v>15.8376</v>
      </c>
      <c r="F40" s="12">
        <v>51.700035</v>
      </c>
      <c r="G40" s="12">
        <v>2.641556</v>
      </c>
      <c r="H40" s="12">
        <v>4265.9357989999999</v>
      </c>
      <c r="I40" s="12">
        <v>92.059308807910298</v>
      </c>
    </row>
    <row r="41" spans="1:13" x14ac:dyDescent="0.2">
      <c r="C41">
        <f>C40/B40*100</f>
        <v>87.335652292587824</v>
      </c>
      <c r="D41">
        <f>(D40*2+G40)/(B40*2)*100</f>
        <v>2.9244108474443626</v>
      </c>
    </row>
    <row r="65" spans="1:1" x14ac:dyDescent="0.2">
      <c r="A65" s="13" t="s">
        <v>149</v>
      </c>
    </row>
  </sheetData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70439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Supp_Table1</vt:lpstr>
      <vt:lpstr>Supp_Table1.2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 Min</dc:creator>
  <dc:description/>
  <cp:lastModifiedBy>Jack Min</cp:lastModifiedBy>
  <cp:revision>100</cp:revision>
  <dcterms:created xsi:type="dcterms:W3CDTF">2024-11-13T15:10:39Z</dcterms:created>
  <dcterms:modified xsi:type="dcterms:W3CDTF">2026-06-26T15:44:47Z</dcterms:modified>
  <dc:language>en-US</dc:language>
</cp:coreProperties>
</file>